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480" windowHeight="8505" activeTab="3"/>
  </bookViews>
  <sheets>
    <sheet name="Hoja1" sheetId="1" r:id="rId1"/>
    <sheet name="Hoja2" sheetId="2" r:id="rId2"/>
    <sheet name="peces" sheetId="3" r:id="rId3"/>
    <sheet name="mariscos " sheetId="4" r:id="rId4"/>
    <sheet name="cuadros totales " sheetId="5" r:id="rId5"/>
  </sheets>
  <calcPr calcId="124519"/>
</workbook>
</file>

<file path=xl/calcChain.xml><?xml version="1.0" encoding="utf-8"?>
<calcChain xmlns="http://schemas.openxmlformats.org/spreadsheetml/2006/main">
  <c r="J4" i="5"/>
  <c r="J3"/>
  <c r="M180" i="2"/>
  <c r="M12" i="3"/>
  <c r="J73"/>
  <c r="I73"/>
  <c r="H73"/>
  <c r="G73"/>
  <c r="F73"/>
  <c r="E73"/>
  <c r="D73"/>
  <c r="C73"/>
  <c r="A90"/>
  <c r="A75" i="2"/>
  <c r="L232" i="3"/>
  <c r="K232"/>
  <c r="J232"/>
  <c r="I232"/>
  <c r="H232"/>
  <c r="F232"/>
  <c r="E232"/>
  <c r="D232"/>
  <c r="A232"/>
  <c r="I23" i="5"/>
  <c r="H23"/>
  <c r="G23"/>
  <c r="F23"/>
  <c r="E23"/>
  <c r="D23"/>
  <c r="C23"/>
  <c r="B23"/>
  <c r="M231" i="3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89"/>
  <c r="M88"/>
  <c r="M87"/>
  <c r="M86"/>
  <c r="M85"/>
  <c r="M84"/>
  <c r="M83"/>
  <c r="M82"/>
  <c r="M81"/>
  <c r="M80"/>
  <c r="M6" i="4"/>
  <c r="M5"/>
  <c r="L72" i="3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186" i="2"/>
  <c r="L185"/>
  <c r="L194"/>
  <c r="L192"/>
  <c r="L181"/>
  <c r="L179"/>
  <c r="L187"/>
  <c r="L190"/>
  <c r="L184"/>
  <c r="L182"/>
  <c r="L191"/>
  <c r="L180"/>
  <c r="L197"/>
  <c r="L188"/>
  <c r="L196"/>
  <c r="L183"/>
  <c r="L195"/>
  <c r="L193"/>
  <c r="L189"/>
  <c r="L125"/>
  <c r="L123"/>
  <c r="L122"/>
  <c r="L142"/>
  <c r="L137"/>
  <c r="L145"/>
  <c r="L140"/>
  <c r="L158"/>
  <c r="L111"/>
  <c r="L135"/>
  <c r="L110"/>
  <c r="L136"/>
  <c r="L132"/>
  <c r="L153"/>
  <c r="L144"/>
  <c r="L128"/>
  <c r="L174"/>
  <c r="L117"/>
  <c r="L157"/>
  <c r="L152"/>
  <c r="L170"/>
  <c r="L163"/>
  <c r="L148"/>
  <c r="L131"/>
  <c r="L149"/>
  <c r="L108"/>
  <c r="L154"/>
  <c r="L113"/>
  <c r="L161"/>
  <c r="L130"/>
  <c r="L164"/>
  <c r="L168"/>
  <c r="L147"/>
  <c r="L150"/>
  <c r="L155"/>
  <c r="L114"/>
  <c r="L119"/>
  <c r="L115"/>
  <c r="L118"/>
  <c r="L139"/>
  <c r="L109"/>
  <c r="L141"/>
  <c r="L172"/>
  <c r="L171"/>
  <c r="L146"/>
  <c r="L159"/>
  <c r="L165"/>
  <c r="L127"/>
  <c r="L138"/>
  <c r="L121"/>
  <c r="L129"/>
  <c r="L151"/>
  <c r="L143"/>
  <c r="L173"/>
  <c r="L162"/>
  <c r="L160"/>
  <c r="L133"/>
  <c r="L112"/>
  <c r="L107"/>
  <c r="L116"/>
  <c r="L126"/>
  <c r="L169"/>
  <c r="L156"/>
  <c r="L166"/>
  <c r="L120"/>
  <c r="L134"/>
  <c r="L167"/>
  <c r="L124"/>
  <c r="S94"/>
  <c r="S92"/>
  <c r="S91"/>
  <c r="S90"/>
  <c r="S88"/>
  <c r="S87"/>
  <c r="S85"/>
  <c r="S83"/>
  <c r="S81"/>
  <c r="Q76"/>
  <c r="P76"/>
  <c r="O76"/>
  <c r="N76"/>
  <c r="M76"/>
  <c r="L76"/>
  <c r="K76"/>
  <c r="S76" s="1"/>
  <c r="J76"/>
  <c r="I76"/>
  <c r="H76"/>
  <c r="S74"/>
  <c r="S73"/>
  <c r="S71"/>
  <c r="S70"/>
  <c r="S69"/>
  <c r="S66"/>
  <c r="S65"/>
  <c r="S64"/>
  <c r="S63"/>
  <c r="S60"/>
  <c r="S59"/>
  <c r="S49"/>
  <c r="S47"/>
  <c r="S45"/>
  <c r="S41"/>
  <c r="S39"/>
  <c r="S38"/>
  <c r="S37"/>
  <c r="S36"/>
  <c r="S35"/>
  <c r="S34"/>
  <c r="S30"/>
  <c r="S27"/>
  <c r="S26"/>
  <c r="S25"/>
  <c r="S22"/>
  <c r="S18"/>
  <c r="S17"/>
  <c r="S16"/>
  <c r="S15"/>
  <c r="S14"/>
  <c r="S13"/>
  <c r="S10"/>
  <c r="S9"/>
  <c r="S7"/>
  <c r="S5" s="1"/>
  <c r="S98" s="1"/>
  <c r="Q5"/>
  <c r="Q98" s="1"/>
  <c r="P5"/>
  <c r="P98" s="1"/>
  <c r="O5"/>
  <c r="O98" s="1"/>
  <c r="N5"/>
  <c r="N98" s="1"/>
  <c r="M5"/>
  <c r="M98" s="1"/>
  <c r="L5"/>
  <c r="L98" s="1"/>
  <c r="K5"/>
  <c r="K98" s="1"/>
  <c r="J5"/>
  <c r="J98" s="1"/>
  <c r="I5"/>
  <c r="I98" s="1"/>
  <c r="H5"/>
  <c r="J151" i="1"/>
  <c r="I151"/>
  <c r="H151"/>
  <c r="G151"/>
  <c r="F151"/>
  <c r="E151"/>
  <c r="D151"/>
  <c r="J150"/>
  <c r="I150"/>
  <c r="H150"/>
  <c r="G150"/>
  <c r="F150"/>
  <c r="E150"/>
  <c r="D150"/>
  <c r="N95"/>
  <c r="M95"/>
  <c r="L95"/>
  <c r="K95"/>
  <c r="J95"/>
  <c r="I95"/>
  <c r="H95"/>
  <c r="G95"/>
  <c r="F95"/>
  <c r="E95"/>
  <c r="D95"/>
  <c r="C95"/>
  <c r="N62" l="1"/>
  <c r="M62"/>
  <c r="L62"/>
  <c r="K62"/>
  <c r="J62"/>
  <c r="I62"/>
  <c r="H62"/>
  <c r="G62"/>
  <c r="F62"/>
  <c r="E62"/>
  <c r="D62"/>
  <c r="C62"/>
  <c r="N7" l="1"/>
  <c r="N6"/>
  <c r="N5"/>
</calcChain>
</file>

<file path=xl/sharedStrings.xml><?xml version="1.0" encoding="utf-8"?>
<sst xmlns="http://schemas.openxmlformats.org/spreadsheetml/2006/main" count="447" uniqueCount="136">
  <si>
    <t xml:space="preserve">Enero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</si>
  <si>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</si>
  <si>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</si>
  <si>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</si>
  <si>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</si>
  <si>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</si>
  <si>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</si>
  <si>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</si>
  <si>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</si>
  <si>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</si>
  <si>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</si>
  <si>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</si>
  <si>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2011</t>
  </si>
  <si>
    <t>Año 2012</t>
  </si>
  <si>
    <t xml:space="preserve">Año 2013 </t>
  </si>
  <si>
    <t xml:space="preserve">Anchoveta </t>
  </si>
  <si>
    <t xml:space="preserve">TM </t>
  </si>
  <si>
    <t xml:space="preserve">Ago. 2012 - Julio 2013 </t>
  </si>
  <si>
    <t xml:space="preserve">Ago. 2011 - Julio 2012 </t>
  </si>
  <si>
    <t>Ago 2010- Julio 2011</t>
  </si>
  <si>
    <t>Año 2010</t>
  </si>
  <si>
    <t xml:space="preserve">Diferencia de Captura </t>
  </si>
  <si>
    <t xml:space="preserve">Desembarque de Anchoveta para Consumo Humano Indirecto </t>
  </si>
  <si>
    <t>Años 2005-2006</t>
  </si>
  <si>
    <t>Años 2006-2007</t>
  </si>
  <si>
    <t>Años 2008-2009</t>
  </si>
  <si>
    <t>Años 2007-2008</t>
  </si>
  <si>
    <t>Años 2009-2010</t>
  </si>
  <si>
    <t>Años 2010-2011</t>
  </si>
  <si>
    <t>Años 2011-2012</t>
  </si>
  <si>
    <t>Rubros</t>
  </si>
  <si>
    <t>ENE</t>
  </si>
  <si>
    <t>FEB</t>
  </si>
  <si>
    <t>MAR</t>
  </si>
  <si>
    <t>ABR</t>
  </si>
  <si>
    <t>MAY</t>
  </si>
  <si>
    <t>JUNIO</t>
  </si>
  <si>
    <t>JULIO</t>
  </si>
  <si>
    <t>AGOSTO</t>
  </si>
  <si>
    <t>TOTAL</t>
  </si>
  <si>
    <t>1. Pescado para Fresco</t>
  </si>
  <si>
    <t>ANCHOVETA</t>
  </si>
  <si>
    <t xml:space="preserve"> </t>
  </si>
  <si>
    <t>ANGELOTE</t>
  </si>
  <si>
    <t>ALBACORA</t>
  </si>
  <si>
    <t>ALETAS DE TIBURON</t>
  </si>
  <si>
    <t>ATUN</t>
  </si>
  <si>
    <t>BABUNCO</t>
  </si>
  <si>
    <t>BARRACUDA</t>
  </si>
  <si>
    <t>BARRILETE</t>
  </si>
  <si>
    <t>BONITO</t>
  </si>
  <si>
    <t>CABALLA</t>
  </si>
  <si>
    <t>CABINZA</t>
  </si>
  <si>
    <t>CABRILLA</t>
  </si>
  <si>
    <t>CACHEMA</t>
  </si>
  <si>
    <t>CHALACOS</t>
  </si>
  <si>
    <t>CHANCHO</t>
  </si>
  <si>
    <t>CHERLO</t>
  </si>
  <si>
    <t>COCO</t>
  </si>
  <si>
    <t>CAMOTILLO</t>
  </si>
  <si>
    <t>COJINOVA</t>
  </si>
  <si>
    <t>CONGRIO</t>
  </si>
  <si>
    <t>CORVINA</t>
  </si>
  <si>
    <t>DIABLO</t>
  </si>
  <si>
    <t>DELFIN</t>
  </si>
  <si>
    <t>DORADO</t>
  </si>
  <si>
    <t>FARAUTO</t>
  </si>
  <si>
    <t>FORTUNO</t>
  </si>
  <si>
    <t>JERGUILLA</t>
  </si>
  <si>
    <t>JUREL</t>
  </si>
  <si>
    <t>LENGUADO</t>
  </si>
  <si>
    <t>LISA</t>
  </si>
  <si>
    <t>LISA VOLADORA</t>
  </si>
  <si>
    <t>LORNA</t>
  </si>
  <si>
    <t>MACHETE</t>
  </si>
  <si>
    <t>MERO</t>
  </si>
  <si>
    <t>MERLIN</t>
  </si>
  <si>
    <t>MIS MIS</t>
  </si>
  <si>
    <t>NEGRILLO</t>
  </si>
  <si>
    <t>OJO DE UVA</t>
  </si>
  <si>
    <t>PAMPANITO</t>
  </si>
  <si>
    <t>PEJEPERRO</t>
  </si>
  <si>
    <t>PEJERREY</t>
  </si>
  <si>
    <t>PEJESAPO</t>
  </si>
  <si>
    <t>PERICO</t>
  </si>
  <si>
    <t>PEZ ESCAMOSO</t>
  </si>
  <si>
    <t>PEZ ESPADA</t>
  </si>
  <si>
    <t>PEZ GALLO</t>
  </si>
  <si>
    <t>PEZ LORO</t>
  </si>
  <si>
    <t>PEZ GUITARRA</t>
  </si>
  <si>
    <t>PEZ LUNA</t>
  </si>
  <si>
    <t>PEZ MARTILLO</t>
  </si>
  <si>
    <t>PEZ VOLADOR</t>
  </si>
  <si>
    <t>PEZ PATO</t>
  </si>
  <si>
    <t>PINTADILLA</t>
  </si>
  <si>
    <t>RAYA</t>
  </si>
  <si>
    <t>ROLLIZO</t>
  </si>
  <si>
    <t>SARDINA</t>
  </si>
  <si>
    <t>SARGO</t>
  </si>
  <si>
    <t>TIBURON AZUL</t>
  </si>
  <si>
    <t>TIBURON ESPADA</t>
  </si>
  <si>
    <t>TIBURON DIAMANTE</t>
  </si>
  <si>
    <t>TIBURON MARTILLO</t>
  </si>
  <si>
    <t>TIBURON NARANJO</t>
  </si>
  <si>
    <t>TIBURON ZORRO</t>
  </si>
  <si>
    <t>TOLLO</t>
  </si>
  <si>
    <t>TROMBOLLO</t>
  </si>
  <si>
    <t>*CAU CAU</t>
  </si>
  <si>
    <t>TUNO</t>
  </si>
  <si>
    <t>OTRAS ESPECIES</t>
  </si>
  <si>
    <t>2.  Mariscos para Fresco</t>
  </si>
  <si>
    <t>ALMEJA</t>
  </si>
  <si>
    <t>BARQUILLO</t>
  </si>
  <si>
    <t>CALAMAR</t>
  </si>
  <si>
    <t>CARACOL</t>
  </si>
  <si>
    <t>CONCHA DE ABANICO</t>
  </si>
  <si>
    <t>CHANQUE</t>
  </si>
  <si>
    <t>CHOLGA</t>
  </si>
  <si>
    <t>CHORO</t>
  </si>
  <si>
    <t>CHORO ZAPATO</t>
  </si>
  <si>
    <t>ERIZO</t>
  </si>
  <si>
    <t>JAIVA/CANGREJO</t>
  </si>
  <si>
    <t>KRILL</t>
  </si>
  <si>
    <t>LAPA</t>
  </si>
  <si>
    <t>POTA</t>
  </si>
  <si>
    <t>PULPO</t>
  </si>
  <si>
    <t>PIURE</t>
  </si>
  <si>
    <t>TOLINA</t>
  </si>
  <si>
    <t>CAU CAU</t>
  </si>
  <si>
    <t xml:space="preserve">Peces </t>
  </si>
  <si>
    <t xml:space="preserve">Mariscos </t>
  </si>
  <si>
    <t xml:space="preserve">Total Captura para Consumo Humano Directo </t>
  </si>
  <si>
    <t xml:space="preserve">Total 55 Especies </t>
  </si>
  <si>
    <t xml:space="preserve">Total 17 Especies </t>
  </si>
  <si>
    <t xml:space="preserve">TIBURON </t>
  </si>
  <si>
    <t xml:space="preserve">Otras Especies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</si>
</sst>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 * #,##0.00_ ;_ * \-#,##0.00_ ;_ * &quot;-&quot;??_ ;_ @_ 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</cellStyleXfs>
  <cellXfs count="128">
    <xf numFmtId="0" fontId="0" fillId="0" borderId="0" xfId="0"/>
    <xf numFmtId="165" fontId="0" fillId="0" borderId="0" xfId="0" applyNumberFormat="1"/>
    <xf numFmtId="1" fontId="0" fillId="0" borderId="0" xfId="0" applyNumberFormat="1"/>
    <xf numFmtId="165" fontId="2" fillId="0" borderId="1" xfId="1" applyNumberFormat="1" applyFont="1" applyFill="1" applyBorder="1" applyAlignment="1">
      <alignment horizontal="right"/>
    </xf>
    <xf numFmtId="17" fontId="0" fillId="0" borderId="0" xfId="0" applyNumberFormat="1"/>
    <xf numFmtId="166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/>
    <xf numFmtId="167" fontId="2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/>
    <xf numFmtId="0" fontId="0" fillId="0" borderId="0" xfId="0" applyAlignment="1">
      <alignment wrapText="1"/>
    </xf>
    <xf numFmtId="0" fontId="0" fillId="0" borderId="4" xfId="0" applyBorder="1"/>
    <xf numFmtId="1" fontId="2" fillId="0" borderId="4" xfId="3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3" fontId="2" fillId="0" borderId="4" xfId="3" applyNumberFormat="1" applyFont="1" applyFill="1" applyBorder="1" applyAlignment="1">
      <alignment horizontal="right" vertical="center"/>
    </xf>
    <xf numFmtId="3" fontId="0" fillId="0" borderId="0" xfId="0" applyNumberFormat="1"/>
    <xf numFmtId="168" fontId="0" fillId="0" borderId="0" xfId="2" applyNumberFormat="1" applyFont="1"/>
    <xf numFmtId="10" fontId="0" fillId="0" borderId="0" xfId="2" applyNumberFormat="1" applyFont="1"/>
    <xf numFmtId="0" fontId="0" fillId="0" borderId="0" xfId="0" applyFont="1"/>
    <xf numFmtId="166" fontId="4" fillId="4" borderId="5" xfId="0" applyNumberFormat="1" applyFont="1" applyFill="1" applyBorder="1" applyAlignment="1">
      <alignment horizontal="left"/>
    </xf>
    <xf numFmtId="2" fontId="4" fillId="3" borderId="4" xfId="0" applyNumberFormat="1" applyFont="1" applyFill="1" applyBorder="1"/>
    <xf numFmtId="0" fontId="2" fillId="0" borderId="7" xfId="0" applyFont="1" applyBorder="1"/>
    <xf numFmtId="0" fontId="2" fillId="0" borderId="1" xfId="0" applyFont="1" applyBorder="1"/>
    <xf numFmtId="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3" xfId="0" applyNumberFormat="1" applyFont="1" applyBorder="1"/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Border="1"/>
    <xf numFmtId="43" fontId="2" fillId="0" borderId="1" xfId="4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9" fontId="2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vertical="center"/>
    </xf>
    <xf numFmtId="39" fontId="2" fillId="0" borderId="1" xfId="0" applyNumberFormat="1" applyFont="1" applyFill="1" applyBorder="1" applyAlignment="1">
      <alignment horizontal="right" vertical="center"/>
    </xf>
    <xf numFmtId="39" fontId="4" fillId="0" borderId="1" xfId="0" applyNumberFormat="1" applyFont="1" applyFill="1" applyBorder="1" applyAlignment="1">
      <alignment horizontal="right" vertical="center"/>
    </xf>
    <xf numFmtId="43" fontId="2" fillId="0" borderId="1" xfId="1" applyNumberFormat="1" applyFont="1" applyBorder="1"/>
    <xf numFmtId="43" fontId="2" fillId="0" borderId="1" xfId="1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3" xfId="0" applyNumberFormat="1" applyFont="1" applyBorder="1"/>
    <xf numFmtId="43" fontId="2" fillId="0" borderId="1" xfId="4" applyNumberFormat="1" applyFont="1" applyBorder="1"/>
    <xf numFmtId="2" fontId="2" fillId="0" borderId="1" xfId="4" applyNumberFormat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vertical="center"/>
    </xf>
    <xf numFmtId="37" fontId="2" fillId="0" borderId="1" xfId="0" applyNumberFormat="1" applyFont="1" applyFill="1" applyBorder="1" applyAlignment="1">
      <alignment horizontal="right"/>
    </xf>
    <xf numFmtId="2" fontId="2" fillId="0" borderId="9" xfId="0" applyNumberFormat="1" applyFont="1" applyBorder="1"/>
    <xf numFmtId="166" fontId="4" fillId="4" borderId="5" xfId="0" applyNumberFormat="1" applyFont="1" applyFill="1" applyBorder="1" applyAlignment="1">
      <alignment horizontal="center"/>
    </xf>
    <xf numFmtId="0" fontId="4" fillId="3" borderId="6" xfId="0" applyFont="1" applyFill="1" applyBorder="1"/>
    <xf numFmtId="2" fontId="4" fillId="3" borderId="6" xfId="0" applyNumberFormat="1" applyFont="1" applyFill="1" applyBorder="1"/>
    <xf numFmtId="166" fontId="2" fillId="2" borderId="5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9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2" fontId="4" fillId="4" borderId="6" xfId="0" applyNumberFormat="1" applyFont="1" applyFill="1" applyBorder="1"/>
    <xf numFmtId="0" fontId="4" fillId="4" borderId="6" xfId="0" applyFont="1" applyFill="1" applyBorder="1"/>
    <xf numFmtId="166" fontId="4" fillId="0" borderId="7" xfId="0" applyNumberFormat="1" applyFont="1" applyBorder="1" applyAlignment="1">
      <alignment vertical="center"/>
    </xf>
    <xf numFmtId="166" fontId="4" fillId="0" borderId="8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6" fontId="2" fillId="0" borderId="9" xfId="0" applyNumberFormat="1" applyFont="1" applyBorder="1" applyAlignment="1">
      <alignment vertical="center"/>
    </xf>
    <xf numFmtId="166" fontId="4" fillId="4" borderId="5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0" fontId="2" fillId="0" borderId="7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4" fillId="0" borderId="0" xfId="0" applyNumberFormat="1" applyFont="1" applyFill="1" applyBorder="1"/>
    <xf numFmtId="2" fontId="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right" vertical="center"/>
    </xf>
    <xf numFmtId="166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3" borderId="7" xfId="0" applyFont="1" applyFill="1" applyBorder="1" applyAlignment="1"/>
    <xf numFmtId="0" fontId="2" fillId="0" borderId="9" xfId="0" applyFont="1" applyBorder="1"/>
    <xf numFmtId="0" fontId="0" fillId="0" borderId="0" xfId="0" applyFont="1" applyFill="1" applyBorder="1"/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/>
    <xf numFmtId="166" fontId="4" fillId="0" borderId="1" xfId="0" applyNumberFormat="1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horizontal="right" vertical="center"/>
    </xf>
    <xf numFmtId="4" fontId="2" fillId="0" borderId="0" xfId="0" applyNumberFormat="1" applyFont="1" applyBorder="1"/>
    <xf numFmtId="4" fontId="2" fillId="0" borderId="1" xfId="0" applyNumberFormat="1" applyFont="1" applyFill="1" applyBorder="1"/>
    <xf numFmtId="43" fontId="2" fillId="0" borderId="0" xfId="4" applyNumberFormat="1" applyFont="1" applyBorder="1"/>
    <xf numFmtId="2" fontId="2" fillId="0" borderId="0" xfId="4" applyNumberFormat="1" applyFont="1" applyBorder="1" applyAlignment="1">
      <alignment horizontal="right"/>
    </xf>
    <xf numFmtId="0" fontId="0" fillId="0" borderId="0" xfId="0" applyBorder="1"/>
    <xf numFmtId="4" fontId="0" fillId="0" borderId="0" xfId="0" applyNumberFormat="1"/>
    <xf numFmtId="1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0" xfId="0" applyFont="1" applyFill="1"/>
    <xf numFmtId="0" fontId="2" fillId="3" borderId="1" xfId="0" applyFont="1" applyFill="1" applyBorder="1"/>
    <xf numFmtId="4" fontId="2" fillId="3" borderId="0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3" borderId="3" xfId="0" applyNumberFormat="1" applyFont="1" applyFill="1" applyBorder="1"/>
    <xf numFmtId="2" fontId="2" fillId="3" borderId="1" xfId="0" applyNumberFormat="1" applyFont="1" applyFill="1" applyBorder="1"/>
    <xf numFmtId="0" fontId="2" fillId="3" borderId="4" xfId="0" applyFont="1" applyFill="1" applyBorder="1"/>
    <xf numFmtId="2" fontId="4" fillId="3" borderId="0" xfId="0" applyNumberFormat="1" applyFont="1" applyFill="1" applyBorder="1"/>
    <xf numFmtId="0" fontId="0" fillId="3" borderId="0" xfId="0" applyFill="1"/>
    <xf numFmtId="0" fontId="2" fillId="0" borderId="8" xfId="0" applyFont="1" applyBorder="1"/>
    <xf numFmtId="4" fontId="2" fillId="0" borderId="8" xfId="0" applyNumberFormat="1" applyFont="1" applyBorder="1"/>
    <xf numFmtId="43" fontId="2" fillId="0" borderId="8" xfId="4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2" fillId="0" borderId="0" xfId="0" applyNumberFormat="1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2" fontId="2" fillId="3" borderId="0" xfId="0" applyNumberFormat="1" applyFont="1" applyFill="1" applyBorder="1"/>
    <xf numFmtId="2" fontId="0" fillId="0" borderId="0" xfId="0" applyNumberFormat="1"/>
  </cellXfs>
  <cellStyles count="5">
    <cellStyle name="Millares" xfId="1" builtinId="3"/>
    <cellStyle name="Millares 2" xfId="4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Desembarque de Anchoveta en la Region Moquegua de</a:t>
            </a:r>
            <a:r>
              <a:rPr lang="es-ES" sz="1400" baseline="0"/>
              <a:t> Agosto del 2012 a Agosto del 2013 </a:t>
            </a:r>
            <a:endParaRPr lang="es-ES" sz="1400"/>
          </a:p>
        </c:rich>
      </c:tx>
      <c:layout>
        <c:manualLayout>
          <c:xMode val="edge"/>
          <c:yMode val="edge"/>
          <c:x val="0.11357462943812478"/>
          <c:y val="2.2922629207520789E-2"/>
        </c:manualLayout>
      </c:layout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Hoja1!$C$32:$O$32</c:f>
              <c:numCache>
                <c:formatCode>mmm\-yy</c:formatCode>
                <c:ptCount val="13"/>
                <c:pt idx="0">
                  <c:v>41122</c:v>
                </c:pt>
                <c:pt idx="1">
                  <c:v>41153</c:v>
                </c:pt>
                <c:pt idx="2">
                  <c:v>41183</c:v>
                </c:pt>
                <c:pt idx="3">
                  <c:v>41214</c:v>
                </c:pt>
                <c:pt idx="4">
                  <c:v>41244</c:v>
                </c:pt>
                <c:pt idx="5">
                  <c:v>41275</c:v>
                </c:pt>
                <c:pt idx="6">
                  <c:v>41306</c:v>
                </c:pt>
                <c:pt idx="7">
                  <c:v>41334</c:v>
                </c:pt>
                <c:pt idx="8">
                  <c:v>41365</c:v>
                </c:pt>
                <c:pt idx="9">
                  <c:v>41395</c:v>
                </c:pt>
                <c:pt idx="10">
                  <c:v>41426</c:v>
                </c:pt>
                <c:pt idx="11">
                  <c:v>41456</c:v>
                </c:pt>
                <c:pt idx="12">
                  <c:v>41487</c:v>
                </c:pt>
              </c:numCache>
            </c:numRef>
          </c:cat>
          <c:val>
            <c:numRef>
              <c:f>Hoja1!$C$33:$O$33</c:f>
              <c:numCache>
                <c:formatCode>0</c:formatCode>
                <c:ptCount val="13"/>
                <c:pt idx="0">
                  <c:v>11228.84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781.83</c:v>
                </c:pt>
                <c:pt idx="5">
                  <c:v>781</c:v>
                </c:pt>
                <c:pt idx="6">
                  <c:v>419.93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13971.81</c:v>
                </c:pt>
                <c:pt idx="11">
                  <c:v>59986.95</c:v>
                </c:pt>
                <c:pt idx="12">
                  <c:v>41560.31</c:v>
                </c:pt>
              </c:numCache>
            </c:numRef>
          </c:val>
        </c:ser>
        <c:dLbls/>
        <c:marker val="1"/>
        <c:axId val="57206656"/>
        <c:axId val="57208192"/>
      </c:lineChart>
      <c:dateAx>
        <c:axId val="57206656"/>
        <c:scaling>
          <c:orientation val="minMax"/>
        </c:scaling>
        <c:axPos val="b"/>
        <c:numFmt formatCode="mmm\-yy" sourceLinked="1"/>
        <c:majorTickMark val="none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7208192"/>
        <c:crosses val="autoZero"/>
        <c:auto val="1"/>
        <c:lblOffset val="100"/>
      </c:dateAx>
      <c:valAx>
        <c:axId val="57208192"/>
        <c:scaling>
          <c:orientation val="minMax"/>
        </c:scaling>
        <c:axPos val="l"/>
        <c:majorGridlines/>
        <c:title>
          <c:layout/>
        </c:title>
        <c:numFmt formatCode="0" sourceLinked="1"/>
        <c:majorTickMark val="none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720665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Distribucion % del Desembarque de Peces para Consumo Humano Directo en Fresco  2012</a:t>
            </a:r>
          </a:p>
        </c:rich>
      </c:tx>
      <c:layout/>
    </c:title>
    <c:plotArea>
      <c:layout/>
      <c:pieChart>
        <c:varyColors val="1"/>
        <c:ser>
          <c:idx val="0"/>
          <c:order val="0"/>
          <c:explosion val="25"/>
          <c:cat>
            <c:strRef>
              <c:f>peces!$B$308:$B$315</c:f>
              <c:strCache>
                <c:ptCount val="8"/>
                <c:pt idx="0">
                  <c:v>CABALLA</c:v>
                </c:pt>
                <c:pt idx="1">
                  <c:v>PERICO</c:v>
                </c:pt>
                <c:pt idx="2">
                  <c:v>JUREL</c:v>
                </c:pt>
                <c:pt idx="3">
                  <c:v>TIBURON </c:v>
                </c:pt>
                <c:pt idx="4">
                  <c:v>CABINZA</c:v>
                </c:pt>
                <c:pt idx="5">
                  <c:v>PEJERREY</c:v>
                </c:pt>
                <c:pt idx="6">
                  <c:v>MACHETE</c:v>
                </c:pt>
                <c:pt idx="7">
                  <c:v>Otras Especies </c:v>
                </c:pt>
              </c:strCache>
            </c:strRef>
          </c:cat>
          <c:val>
            <c:numRef>
              <c:f>peces!$C$308:$C$315</c:f>
              <c:numCache>
                <c:formatCode>General</c:formatCode>
                <c:ptCount val="8"/>
                <c:pt idx="0" formatCode="#,##0.00">
                  <c:v>86.58</c:v>
                </c:pt>
                <c:pt idx="1">
                  <c:v>1664.79</c:v>
                </c:pt>
                <c:pt idx="2">
                  <c:v>287.25</c:v>
                </c:pt>
                <c:pt idx="3" formatCode="#,##0.00">
                  <c:v>1739.34</c:v>
                </c:pt>
                <c:pt idx="4">
                  <c:v>111.72</c:v>
                </c:pt>
                <c:pt idx="5">
                  <c:v>219.95</c:v>
                </c:pt>
                <c:pt idx="6">
                  <c:v>185.05</c:v>
                </c:pt>
                <c:pt idx="7" formatCode="#,##0.00">
                  <c:v>1320.92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 i="0" baseline="0"/>
              <a:t>Distribucion % del Desembarque de Peces para Consumo Humano Directo en Fresco  2013</a:t>
            </a:r>
            <a:endParaRPr lang="es-ES" sz="1100"/>
          </a:p>
        </c:rich>
      </c:tx>
      <c:layout>
        <c:manualLayout>
          <c:xMode val="edge"/>
          <c:yMode val="edge"/>
          <c:x val="0.10822222222222222"/>
          <c:y val="2.7777777777777776E-2"/>
        </c:manualLayout>
      </c:layout>
    </c:title>
    <c:plotArea>
      <c:layout/>
      <c:pieChart>
        <c:varyColors val="1"/>
        <c:ser>
          <c:idx val="0"/>
          <c:order val="0"/>
          <c:explosion val="25"/>
          <c:cat>
            <c:strRef>
              <c:f>peces!$B$337:$B$344</c:f>
              <c:strCache>
                <c:ptCount val="8"/>
                <c:pt idx="0">
                  <c:v>CABALLA</c:v>
                </c:pt>
                <c:pt idx="1">
                  <c:v>PERICO</c:v>
                </c:pt>
                <c:pt idx="2">
                  <c:v>JUREL</c:v>
                </c:pt>
                <c:pt idx="3">
                  <c:v>TIBURON </c:v>
                </c:pt>
                <c:pt idx="4">
                  <c:v>CABINZA</c:v>
                </c:pt>
                <c:pt idx="5">
                  <c:v>PEJERREY</c:v>
                </c:pt>
                <c:pt idx="6">
                  <c:v>MACHETE</c:v>
                </c:pt>
                <c:pt idx="7">
                  <c:v>Otras Especies </c:v>
                </c:pt>
              </c:strCache>
            </c:strRef>
          </c:cat>
          <c:val>
            <c:numRef>
              <c:f>peces!$C$337:$C$344</c:f>
              <c:numCache>
                <c:formatCode>General</c:formatCode>
                <c:ptCount val="8"/>
                <c:pt idx="0">
                  <c:v>41.800000000000011</c:v>
                </c:pt>
                <c:pt idx="1">
                  <c:v>2066.96</c:v>
                </c:pt>
                <c:pt idx="2">
                  <c:v>11.129999999999999</c:v>
                </c:pt>
                <c:pt idx="3">
                  <c:v>362.46000000000004</c:v>
                </c:pt>
                <c:pt idx="4">
                  <c:v>79.739999999999995</c:v>
                </c:pt>
                <c:pt idx="5">
                  <c:v>407.61</c:v>
                </c:pt>
                <c:pt idx="6">
                  <c:v>58.82</c:v>
                </c:pt>
                <c:pt idx="7">
                  <c:v>338.67999999999995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Especies de Peces Desembarcadas en la Region Moquegua  del 2005 al 2012 en tm </a:t>
            </a:r>
            <a:endParaRPr lang="es-ES" sz="120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peces!$C$80</c:f>
              <c:strCache>
                <c:ptCount val="1"/>
                <c:pt idx="0">
                  <c:v>CABALLA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peces!$D$80:$L$80</c:f>
              <c:numCache>
                <c:formatCode>#,##0.00</c:formatCode>
                <c:ptCount val="9"/>
                <c:pt idx="0">
                  <c:v>4416.4799999999996</c:v>
                </c:pt>
                <c:pt idx="1">
                  <c:v>8252.58</c:v>
                </c:pt>
                <c:pt idx="2">
                  <c:v>7152.32</c:v>
                </c:pt>
                <c:pt idx="3" formatCode="General">
                  <c:v>8169.69</c:v>
                </c:pt>
                <c:pt idx="4">
                  <c:v>7780.93</c:v>
                </c:pt>
                <c:pt idx="5" formatCode="0.00">
                  <c:v>281.17</c:v>
                </c:pt>
                <c:pt idx="6">
                  <c:v>1198.92</c:v>
                </c:pt>
                <c:pt idx="7">
                  <c:v>86.58</c:v>
                </c:pt>
                <c:pt idx="8" formatCode="General">
                  <c:v>41.800000000000011</c:v>
                </c:pt>
              </c:numCache>
            </c:numRef>
          </c:val>
        </c:ser>
        <c:ser>
          <c:idx val="1"/>
          <c:order val="1"/>
          <c:tx>
            <c:strRef>
              <c:f>peces!$C$81</c:f>
              <c:strCache>
                <c:ptCount val="1"/>
                <c:pt idx="0">
                  <c:v>PERICO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peces!$D$81:$L$81</c:f>
              <c:numCache>
                <c:formatCode>#,##0.00</c:formatCode>
                <c:ptCount val="9"/>
                <c:pt idx="0">
                  <c:v>1590.42</c:v>
                </c:pt>
                <c:pt idx="1">
                  <c:v>1981.99</c:v>
                </c:pt>
                <c:pt idx="2">
                  <c:v>1651.65</c:v>
                </c:pt>
                <c:pt idx="3" formatCode="General">
                  <c:v>1723.01</c:v>
                </c:pt>
                <c:pt idx="4">
                  <c:v>1561.72</c:v>
                </c:pt>
                <c:pt idx="5" formatCode="0.00">
                  <c:v>2197.1</c:v>
                </c:pt>
                <c:pt idx="6" formatCode="General">
                  <c:v>1280.93</c:v>
                </c:pt>
                <c:pt idx="7" formatCode="General">
                  <c:v>1664.79</c:v>
                </c:pt>
                <c:pt idx="8" formatCode="General">
                  <c:v>2066.96</c:v>
                </c:pt>
              </c:numCache>
            </c:numRef>
          </c:val>
        </c:ser>
        <c:ser>
          <c:idx val="2"/>
          <c:order val="2"/>
          <c:tx>
            <c:strRef>
              <c:f>peces!$C$82</c:f>
              <c:strCache>
                <c:ptCount val="1"/>
                <c:pt idx="0">
                  <c:v>JUREL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peces!$D$82:$L$82</c:f>
              <c:numCache>
                <c:formatCode>#,##0.00</c:formatCode>
                <c:ptCount val="9"/>
                <c:pt idx="0">
                  <c:v>1649.38</c:v>
                </c:pt>
                <c:pt idx="1">
                  <c:v>4776.1099999999997</c:v>
                </c:pt>
                <c:pt idx="2">
                  <c:v>6137.38</c:v>
                </c:pt>
                <c:pt idx="3" formatCode="General">
                  <c:v>1251.27</c:v>
                </c:pt>
                <c:pt idx="4" formatCode="General">
                  <c:v>179.13</c:v>
                </c:pt>
                <c:pt idx="5" formatCode="0.00">
                  <c:v>23.2</c:v>
                </c:pt>
                <c:pt idx="6" formatCode="General">
                  <c:v>226.23</c:v>
                </c:pt>
                <c:pt idx="7" formatCode="General">
                  <c:v>287.25</c:v>
                </c:pt>
                <c:pt idx="8" formatCode="General">
                  <c:v>11.129999999999999</c:v>
                </c:pt>
              </c:numCache>
            </c:numRef>
          </c:val>
        </c:ser>
        <c:ser>
          <c:idx val="3"/>
          <c:order val="3"/>
          <c:tx>
            <c:strRef>
              <c:f>peces!$C$83</c:f>
              <c:strCache>
                <c:ptCount val="1"/>
                <c:pt idx="0">
                  <c:v>TIBURON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peces!$D$83:$L$83</c:f>
              <c:numCache>
                <c:formatCode>#,##0.00</c:formatCode>
                <c:ptCount val="9"/>
                <c:pt idx="0" formatCode="0.00">
                  <c:v>630.28</c:v>
                </c:pt>
                <c:pt idx="1">
                  <c:v>658.58</c:v>
                </c:pt>
                <c:pt idx="2" formatCode="0.00">
                  <c:v>763.07999999999993</c:v>
                </c:pt>
                <c:pt idx="3" formatCode="General">
                  <c:v>819.01</c:v>
                </c:pt>
                <c:pt idx="4">
                  <c:v>1757.98</c:v>
                </c:pt>
                <c:pt idx="5" formatCode="0.00">
                  <c:v>2341.1499999999996</c:v>
                </c:pt>
                <c:pt idx="6" formatCode="General">
                  <c:v>1959.21</c:v>
                </c:pt>
                <c:pt idx="7">
                  <c:v>1739.34</c:v>
                </c:pt>
                <c:pt idx="8" formatCode="General">
                  <c:v>362.46000000000004</c:v>
                </c:pt>
              </c:numCache>
            </c:numRef>
          </c:val>
        </c:ser>
        <c:ser>
          <c:idx val="4"/>
          <c:order val="4"/>
          <c:tx>
            <c:strRef>
              <c:f>peces!$C$84</c:f>
              <c:strCache>
                <c:ptCount val="1"/>
                <c:pt idx="0">
                  <c:v>CABINZA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peces!$D$84:$L$84</c:f>
              <c:numCache>
                <c:formatCode>#,##0.00</c:formatCode>
                <c:ptCount val="9"/>
                <c:pt idx="0">
                  <c:v>323.5</c:v>
                </c:pt>
                <c:pt idx="1">
                  <c:v>283.33</c:v>
                </c:pt>
                <c:pt idx="2">
                  <c:v>494.2</c:v>
                </c:pt>
                <c:pt idx="3" formatCode="General">
                  <c:v>529.92999999999995</c:v>
                </c:pt>
                <c:pt idx="4" formatCode="General">
                  <c:v>590.20000000000005</c:v>
                </c:pt>
                <c:pt idx="5" formatCode="0.00">
                  <c:v>520.64</c:v>
                </c:pt>
                <c:pt idx="6" formatCode="General">
                  <c:v>365.11</c:v>
                </c:pt>
                <c:pt idx="7" formatCode="General">
                  <c:v>111.72</c:v>
                </c:pt>
                <c:pt idx="8" formatCode="General">
                  <c:v>79.739999999999995</c:v>
                </c:pt>
              </c:numCache>
            </c:numRef>
          </c:val>
        </c:ser>
        <c:ser>
          <c:idx val="5"/>
          <c:order val="5"/>
          <c:tx>
            <c:strRef>
              <c:f>peces!$C$85</c:f>
              <c:strCache>
                <c:ptCount val="1"/>
                <c:pt idx="0">
                  <c:v>PEJERREY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peces!$D$85:$L$85</c:f>
              <c:numCache>
                <c:formatCode>#,##0.00</c:formatCode>
                <c:ptCount val="9"/>
                <c:pt idx="0">
                  <c:v>120.47</c:v>
                </c:pt>
                <c:pt idx="1">
                  <c:v>124.35</c:v>
                </c:pt>
                <c:pt idx="2">
                  <c:v>30.95</c:v>
                </c:pt>
                <c:pt idx="3" formatCode="General">
                  <c:v>94.51</c:v>
                </c:pt>
                <c:pt idx="4" formatCode="General">
                  <c:v>531.99</c:v>
                </c:pt>
                <c:pt idx="5" formatCode="0.00">
                  <c:v>258.70999999999998</c:v>
                </c:pt>
                <c:pt idx="6" formatCode="General">
                  <c:v>479.75</c:v>
                </c:pt>
                <c:pt idx="7" formatCode="General">
                  <c:v>219.95</c:v>
                </c:pt>
                <c:pt idx="8" formatCode="General">
                  <c:v>407.61</c:v>
                </c:pt>
              </c:numCache>
            </c:numRef>
          </c:val>
        </c:ser>
        <c:ser>
          <c:idx val="6"/>
          <c:order val="6"/>
          <c:tx>
            <c:strRef>
              <c:f>peces!$C$86</c:f>
              <c:strCache>
                <c:ptCount val="1"/>
                <c:pt idx="0">
                  <c:v>MACHETE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peces!$D$86:$L$86</c:f>
              <c:numCache>
                <c:formatCode>#,##0.00</c:formatCode>
                <c:ptCount val="9"/>
                <c:pt idx="0">
                  <c:v>522.51</c:v>
                </c:pt>
                <c:pt idx="1">
                  <c:v>71.209999999999994</c:v>
                </c:pt>
                <c:pt idx="2">
                  <c:v>206.62</c:v>
                </c:pt>
                <c:pt idx="3" formatCode="General">
                  <c:v>253.04</c:v>
                </c:pt>
                <c:pt idx="4" formatCode="General">
                  <c:v>423.69</c:v>
                </c:pt>
                <c:pt idx="5" formatCode="0.00">
                  <c:v>262.91000000000003</c:v>
                </c:pt>
                <c:pt idx="6" formatCode="General">
                  <c:v>69.58</c:v>
                </c:pt>
                <c:pt idx="7" formatCode="General">
                  <c:v>185.05</c:v>
                </c:pt>
                <c:pt idx="8" formatCode="General">
                  <c:v>58.82</c:v>
                </c:pt>
              </c:numCache>
            </c:numRef>
          </c:val>
        </c:ser>
        <c:ser>
          <c:idx val="7"/>
          <c:order val="7"/>
          <c:tx>
            <c:strRef>
              <c:f>peces!$C$87</c:f>
              <c:strCache>
                <c:ptCount val="1"/>
                <c:pt idx="0">
                  <c:v>LISA VOLADORA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peces!$D$87:$L$87</c:f>
              <c:numCache>
                <c:formatCode>#,##0.00</c:formatCode>
                <c:ptCount val="9"/>
                <c:pt idx="1">
                  <c:v>74.8</c:v>
                </c:pt>
                <c:pt idx="2">
                  <c:v>73.209999999999994</c:v>
                </c:pt>
                <c:pt idx="3" formatCode="General">
                  <c:v>253.59</c:v>
                </c:pt>
                <c:pt idx="4" formatCode="General">
                  <c:v>953.5</c:v>
                </c:pt>
                <c:pt idx="5" formatCode="0.00">
                  <c:v>41.32</c:v>
                </c:pt>
                <c:pt idx="7" formatCode="General">
                  <c:v>100.22</c:v>
                </c:pt>
                <c:pt idx="8" formatCode="General">
                  <c:v>115.45</c:v>
                </c:pt>
              </c:numCache>
            </c:numRef>
          </c:val>
        </c:ser>
        <c:ser>
          <c:idx val="8"/>
          <c:order val="8"/>
          <c:tx>
            <c:strRef>
              <c:f>peces!$C$88</c:f>
              <c:strCache>
                <c:ptCount val="1"/>
                <c:pt idx="0">
                  <c:v>BONITO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peces!$D$88:$L$88</c:f>
              <c:numCache>
                <c:formatCode>#,##0.00</c:formatCode>
                <c:ptCount val="9"/>
                <c:pt idx="0">
                  <c:v>7.54</c:v>
                </c:pt>
                <c:pt idx="1">
                  <c:v>74.98</c:v>
                </c:pt>
                <c:pt idx="2">
                  <c:v>51.75</c:v>
                </c:pt>
                <c:pt idx="3" formatCode="General">
                  <c:v>79.33</c:v>
                </c:pt>
                <c:pt idx="4" formatCode="General">
                  <c:v>721.4</c:v>
                </c:pt>
                <c:pt idx="5" formatCode="0.00">
                  <c:v>225.08</c:v>
                </c:pt>
                <c:pt idx="6" formatCode="General">
                  <c:v>35.729999999999997</c:v>
                </c:pt>
                <c:pt idx="7" formatCode="General">
                  <c:v>95.27</c:v>
                </c:pt>
                <c:pt idx="8" formatCode="General">
                  <c:v>2.5100000000000002</c:v>
                </c:pt>
              </c:numCache>
            </c:numRef>
          </c:val>
        </c:ser>
        <c:ser>
          <c:idx val="9"/>
          <c:order val="9"/>
          <c:tx>
            <c:strRef>
              <c:f>peces!$C$89</c:f>
              <c:strCache>
                <c:ptCount val="1"/>
                <c:pt idx="0">
                  <c:v>PEZ VOLADOR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peces!$D$89:$L$89</c:f>
              <c:numCache>
                <c:formatCode>#,##0.00</c:formatCode>
                <c:ptCount val="9"/>
                <c:pt idx="5" formatCode="0.00">
                  <c:v>467.1</c:v>
                </c:pt>
                <c:pt idx="6" formatCode="General">
                  <c:v>580.28</c:v>
                </c:pt>
                <c:pt idx="7" formatCode="General">
                  <c:v>29.04</c:v>
                </c:pt>
              </c:numCache>
            </c:numRef>
          </c:val>
        </c:ser>
        <c:ser>
          <c:idx val="10"/>
          <c:order val="10"/>
          <c:tx>
            <c:strRef>
              <c:f>peces!$C$90</c:f>
              <c:strCache>
                <c:ptCount val="1"/>
                <c:pt idx="0">
                  <c:v>Total 55 Especies </c:v>
                </c:pt>
              </c:strCache>
            </c:strRef>
          </c:tx>
          <c:cat>
            <c:numRef>
              <c:f>peces!$D$79:$L$79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peces!$D$90:$L$90</c:f>
              <c:numCache>
                <c:formatCode>#,##0.00</c:formatCode>
                <c:ptCount val="9"/>
                <c:pt idx="0">
                  <c:v>475.03</c:v>
                </c:pt>
                <c:pt idx="1">
                  <c:v>169.14000000000004</c:v>
                </c:pt>
                <c:pt idx="2">
                  <c:v>301.55000000000013</c:v>
                </c:pt>
                <c:pt idx="3" formatCode="General">
                  <c:v>289.45</c:v>
                </c:pt>
                <c:pt idx="4" formatCode="General">
                  <c:v>876.08000000000015</c:v>
                </c:pt>
                <c:pt idx="5" formatCode="0.00">
                  <c:v>595.31000000000029</c:v>
                </c:pt>
                <c:pt idx="6" formatCode="General">
                  <c:v>618.3399999999998</c:v>
                </c:pt>
                <c:pt idx="7" formatCode="General">
                  <c:v>1096.3899999999999</c:v>
                </c:pt>
                <c:pt idx="8" formatCode="General">
                  <c:v>220.72</c:v>
                </c:pt>
              </c:numCache>
            </c:numRef>
          </c:val>
        </c:ser>
        <c:dLbls/>
        <c:gapWidth val="55"/>
        <c:overlap val="100"/>
        <c:axId val="61757696"/>
        <c:axId val="62103552"/>
      </c:barChart>
      <c:catAx>
        <c:axId val="61757696"/>
        <c:scaling>
          <c:orientation val="minMax"/>
        </c:scaling>
        <c:axPos val="b"/>
        <c:numFmt formatCode="0" sourceLinked="1"/>
        <c:majorTickMark val="none"/>
        <c:tickLblPos val="nextTo"/>
        <c:crossAx val="62103552"/>
        <c:crosses val="autoZero"/>
        <c:auto val="1"/>
        <c:lblAlgn val="ctr"/>
        <c:lblOffset val="100"/>
      </c:catAx>
      <c:valAx>
        <c:axId val="62103552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61757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Desembarque de a 4 Especies de Mayor Volumen enla Region Moquegua  2005 - 2013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peces!$B$123</c:f>
              <c:strCache>
                <c:ptCount val="1"/>
                <c:pt idx="0">
                  <c:v>CABALLA</c:v>
                </c:pt>
              </c:strCache>
            </c:strRef>
          </c:tx>
          <c:marker>
            <c:symbol val="none"/>
          </c:marker>
          <c:cat>
            <c:numRef>
              <c:f>peces!$C$122:$K$122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peces!$C$123:$K$123</c:f>
              <c:numCache>
                <c:formatCode>#,##0.00</c:formatCode>
                <c:ptCount val="9"/>
                <c:pt idx="0">
                  <c:v>4416.4799999999996</c:v>
                </c:pt>
                <c:pt idx="1">
                  <c:v>8252.58</c:v>
                </c:pt>
                <c:pt idx="2">
                  <c:v>7152.32</c:v>
                </c:pt>
                <c:pt idx="3" formatCode="General">
                  <c:v>8169.69</c:v>
                </c:pt>
                <c:pt idx="4">
                  <c:v>7780.93</c:v>
                </c:pt>
                <c:pt idx="5" formatCode="0.00">
                  <c:v>281.17</c:v>
                </c:pt>
                <c:pt idx="6">
                  <c:v>1198.92</c:v>
                </c:pt>
                <c:pt idx="7">
                  <c:v>86.58</c:v>
                </c:pt>
                <c:pt idx="8" formatCode="General">
                  <c:v>41.800000000000011</c:v>
                </c:pt>
              </c:numCache>
            </c:numRef>
          </c:val>
        </c:ser>
        <c:ser>
          <c:idx val="1"/>
          <c:order val="1"/>
          <c:tx>
            <c:strRef>
              <c:f>peces!$B$124</c:f>
              <c:strCache>
                <c:ptCount val="1"/>
                <c:pt idx="0">
                  <c:v>PERICO</c:v>
                </c:pt>
              </c:strCache>
            </c:strRef>
          </c:tx>
          <c:marker>
            <c:symbol val="none"/>
          </c:marker>
          <c:cat>
            <c:numRef>
              <c:f>peces!$C$122:$K$122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peces!$C$124:$K$124</c:f>
              <c:numCache>
                <c:formatCode>#,##0.00</c:formatCode>
                <c:ptCount val="9"/>
                <c:pt idx="0">
                  <c:v>1590.42</c:v>
                </c:pt>
                <c:pt idx="1">
                  <c:v>1981.99</c:v>
                </c:pt>
                <c:pt idx="2">
                  <c:v>1651.65</c:v>
                </c:pt>
                <c:pt idx="3" formatCode="General">
                  <c:v>1723.01</c:v>
                </c:pt>
                <c:pt idx="4">
                  <c:v>1561.72</c:v>
                </c:pt>
                <c:pt idx="5" formatCode="0.00">
                  <c:v>2197.1</c:v>
                </c:pt>
                <c:pt idx="6" formatCode="General">
                  <c:v>1280.93</c:v>
                </c:pt>
                <c:pt idx="7" formatCode="General">
                  <c:v>1664.79</c:v>
                </c:pt>
                <c:pt idx="8" formatCode="General">
                  <c:v>2066.96</c:v>
                </c:pt>
              </c:numCache>
            </c:numRef>
          </c:val>
        </c:ser>
        <c:ser>
          <c:idx val="2"/>
          <c:order val="2"/>
          <c:tx>
            <c:strRef>
              <c:f>peces!$B$125</c:f>
              <c:strCache>
                <c:ptCount val="1"/>
                <c:pt idx="0">
                  <c:v>JUREL</c:v>
                </c:pt>
              </c:strCache>
            </c:strRef>
          </c:tx>
          <c:marker>
            <c:symbol val="none"/>
          </c:marker>
          <c:cat>
            <c:numRef>
              <c:f>peces!$C$122:$K$122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peces!$C$125:$K$125</c:f>
              <c:numCache>
                <c:formatCode>#,##0.00</c:formatCode>
                <c:ptCount val="9"/>
                <c:pt idx="0">
                  <c:v>1649.38</c:v>
                </c:pt>
                <c:pt idx="1">
                  <c:v>4776.1099999999997</c:v>
                </c:pt>
                <c:pt idx="2">
                  <c:v>6137.38</c:v>
                </c:pt>
                <c:pt idx="3" formatCode="General">
                  <c:v>1251.27</c:v>
                </c:pt>
                <c:pt idx="4" formatCode="General">
                  <c:v>179.13</c:v>
                </c:pt>
                <c:pt idx="5" formatCode="0.00">
                  <c:v>23.2</c:v>
                </c:pt>
                <c:pt idx="6" formatCode="General">
                  <c:v>226.23</c:v>
                </c:pt>
                <c:pt idx="7" formatCode="General">
                  <c:v>287.25</c:v>
                </c:pt>
                <c:pt idx="8" formatCode="General">
                  <c:v>11.129999999999999</c:v>
                </c:pt>
              </c:numCache>
            </c:numRef>
          </c:val>
        </c:ser>
        <c:ser>
          <c:idx val="3"/>
          <c:order val="3"/>
          <c:tx>
            <c:strRef>
              <c:f>peces!$B$126</c:f>
              <c:strCache>
                <c:ptCount val="1"/>
                <c:pt idx="0">
                  <c:v>TIBURON </c:v>
                </c:pt>
              </c:strCache>
            </c:strRef>
          </c:tx>
          <c:marker>
            <c:symbol val="none"/>
          </c:marker>
          <c:cat>
            <c:numRef>
              <c:f>peces!$C$122:$K$122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peces!$C$126:$K$126</c:f>
              <c:numCache>
                <c:formatCode>#,##0.00</c:formatCode>
                <c:ptCount val="9"/>
                <c:pt idx="0" formatCode="0.00">
                  <c:v>630.28</c:v>
                </c:pt>
                <c:pt idx="1">
                  <c:v>658.58</c:v>
                </c:pt>
                <c:pt idx="2" formatCode="0.00">
                  <c:v>763.07999999999993</c:v>
                </c:pt>
                <c:pt idx="3" formatCode="General">
                  <c:v>819.01</c:v>
                </c:pt>
                <c:pt idx="4">
                  <c:v>1757.98</c:v>
                </c:pt>
                <c:pt idx="5" formatCode="0.00">
                  <c:v>2341.1499999999996</c:v>
                </c:pt>
                <c:pt idx="6" formatCode="General">
                  <c:v>1959.21</c:v>
                </c:pt>
                <c:pt idx="7">
                  <c:v>1739.34</c:v>
                </c:pt>
                <c:pt idx="8" formatCode="General">
                  <c:v>362.46000000000004</c:v>
                </c:pt>
              </c:numCache>
            </c:numRef>
          </c:val>
        </c:ser>
        <c:dLbls/>
        <c:marker val="1"/>
        <c:axId val="42096512"/>
        <c:axId val="59329536"/>
      </c:lineChart>
      <c:catAx>
        <c:axId val="42096512"/>
        <c:scaling>
          <c:orientation val="minMax"/>
        </c:scaling>
        <c:axPos val="b"/>
        <c:numFmt formatCode="0" sourceLinked="1"/>
        <c:majorTickMark val="none"/>
        <c:tickLblPos val="nextTo"/>
        <c:crossAx val="59329536"/>
        <c:crosses val="autoZero"/>
        <c:auto val="1"/>
        <c:lblAlgn val="ctr"/>
        <c:lblOffset val="100"/>
      </c:catAx>
      <c:valAx>
        <c:axId val="59329536"/>
        <c:scaling>
          <c:orientation val="minMax"/>
        </c:scaling>
        <c:axPos val="l"/>
        <c:majorGridlines/>
        <c:title>
          <c:layout/>
        </c:title>
        <c:numFmt formatCode="#,##0.00" sourceLinked="1"/>
        <c:majorTickMark val="none"/>
        <c:tickLblPos val="nextTo"/>
        <c:crossAx val="4209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Especies de Mariscos Desembarcadas en la Region Moquegua  del 2005 al 2013 en tm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 sz="140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'mariscos '!$C$5</c:f>
              <c:strCache>
                <c:ptCount val="1"/>
                <c:pt idx="0">
                  <c:v>POTA</c:v>
                </c:pt>
              </c:strCache>
            </c:strRef>
          </c:tx>
          <c:cat>
            <c:numRef>
              <c:f>'mariscos '!$D$4:$L$4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'mariscos '!$D$5:$L$5</c:f>
              <c:numCache>
                <c:formatCode>#,##0.00</c:formatCode>
                <c:ptCount val="9"/>
                <c:pt idx="0">
                  <c:v>2956.35</c:v>
                </c:pt>
                <c:pt idx="1">
                  <c:v>390.08</c:v>
                </c:pt>
                <c:pt idx="2">
                  <c:v>1120.26</c:v>
                </c:pt>
                <c:pt idx="3" formatCode="General">
                  <c:v>372.84</c:v>
                </c:pt>
                <c:pt idx="4" formatCode="General">
                  <c:v>47.44</c:v>
                </c:pt>
                <c:pt idx="5" formatCode="General">
                  <c:v>6466.39</c:v>
                </c:pt>
                <c:pt idx="6" formatCode="0.00">
                  <c:v>9043.7000000000007</c:v>
                </c:pt>
                <c:pt idx="7" formatCode="0.00">
                  <c:v>2042.88</c:v>
                </c:pt>
                <c:pt idx="8" formatCode="General">
                  <c:v>1482.99</c:v>
                </c:pt>
              </c:numCache>
            </c:numRef>
          </c:val>
        </c:ser>
        <c:ser>
          <c:idx val="1"/>
          <c:order val="1"/>
          <c:tx>
            <c:strRef>
              <c:f>'mariscos '!$C$6</c:f>
              <c:strCache>
                <c:ptCount val="1"/>
                <c:pt idx="0">
                  <c:v>CHORO</c:v>
                </c:pt>
              </c:strCache>
            </c:strRef>
          </c:tx>
          <c:cat>
            <c:numRef>
              <c:f>'mariscos '!$D$4:$L$4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'mariscos '!$D$6:$L$6</c:f>
              <c:numCache>
                <c:formatCode>#,##0.00</c:formatCode>
                <c:ptCount val="9"/>
                <c:pt idx="0">
                  <c:v>136.29</c:v>
                </c:pt>
                <c:pt idx="1">
                  <c:v>85.13</c:v>
                </c:pt>
                <c:pt idx="2" formatCode="General">
                  <c:v>87.24</c:v>
                </c:pt>
                <c:pt idx="3" formatCode="General">
                  <c:v>174.59</c:v>
                </c:pt>
                <c:pt idx="4" formatCode="General">
                  <c:v>220.97</c:v>
                </c:pt>
                <c:pt idx="5" formatCode="General">
                  <c:v>1242.83</c:v>
                </c:pt>
                <c:pt idx="6" formatCode="0.00">
                  <c:v>1536.45</c:v>
                </c:pt>
                <c:pt idx="7" formatCode="0.00">
                  <c:v>1056.3699999999999</c:v>
                </c:pt>
                <c:pt idx="8" formatCode="General">
                  <c:v>368.71</c:v>
                </c:pt>
              </c:numCache>
            </c:numRef>
          </c:val>
        </c:ser>
        <c:ser>
          <c:idx val="2"/>
          <c:order val="2"/>
          <c:tx>
            <c:strRef>
              <c:f>'mariscos '!$C$7</c:f>
              <c:strCache>
                <c:ptCount val="1"/>
                <c:pt idx="0">
                  <c:v>Total 17 Especies </c:v>
                </c:pt>
              </c:strCache>
            </c:strRef>
          </c:tx>
          <c:cat>
            <c:numRef>
              <c:f>'mariscos '!$D$4:$L$4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'mariscos '!$D$7:$L$7</c:f>
              <c:numCache>
                <c:formatCode>General</c:formatCode>
                <c:ptCount val="9"/>
                <c:pt idx="0">
                  <c:v>204.92</c:v>
                </c:pt>
                <c:pt idx="1">
                  <c:v>211.80000000000004</c:v>
                </c:pt>
                <c:pt idx="2">
                  <c:v>231.14000000000001</c:v>
                </c:pt>
                <c:pt idx="3">
                  <c:v>462.99</c:v>
                </c:pt>
                <c:pt idx="4">
                  <c:v>567.64999999999986</c:v>
                </c:pt>
                <c:pt idx="5">
                  <c:v>700.69999999999993</c:v>
                </c:pt>
                <c:pt idx="6">
                  <c:v>541.93999999999994</c:v>
                </c:pt>
                <c:pt idx="7">
                  <c:v>230.03</c:v>
                </c:pt>
                <c:pt idx="8">
                  <c:v>179.34</c:v>
                </c:pt>
              </c:numCache>
            </c:numRef>
          </c:val>
        </c:ser>
        <c:dLbls/>
        <c:gapWidth val="55"/>
        <c:overlap val="100"/>
        <c:axId val="85435136"/>
        <c:axId val="85437440"/>
      </c:barChart>
      <c:catAx>
        <c:axId val="85435136"/>
        <c:scaling>
          <c:orientation val="minMax"/>
        </c:scaling>
        <c:axPos val="b"/>
        <c:numFmt formatCode="0" sourceLinked="1"/>
        <c:majorTickMark val="none"/>
        <c:tickLblPos val="nextTo"/>
        <c:crossAx val="85437440"/>
        <c:crosses val="autoZero"/>
        <c:auto val="1"/>
        <c:lblAlgn val="ctr"/>
        <c:lblOffset val="100"/>
      </c:catAx>
      <c:valAx>
        <c:axId val="85437440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85435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Desembarque de lad 2  Especies de Mariscos de Mayor Volumen enla Region Moquegua  2005 - 2013</a:t>
            </a:r>
            <a:endParaRPr lang="es-E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'mariscos '!$C$5</c:f>
              <c:strCache>
                <c:ptCount val="1"/>
                <c:pt idx="0">
                  <c:v>POTA</c:v>
                </c:pt>
              </c:strCache>
            </c:strRef>
          </c:tx>
          <c:marker>
            <c:symbol val="none"/>
          </c:marker>
          <c:cat>
            <c:numRef>
              <c:f>'mariscos '!$D$4:$L$4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'mariscos '!$D$5:$L$5</c:f>
              <c:numCache>
                <c:formatCode>#,##0.00</c:formatCode>
                <c:ptCount val="9"/>
                <c:pt idx="0">
                  <c:v>2956.35</c:v>
                </c:pt>
                <c:pt idx="1">
                  <c:v>390.08</c:v>
                </c:pt>
                <c:pt idx="2">
                  <c:v>1120.26</c:v>
                </c:pt>
                <c:pt idx="3" formatCode="General">
                  <c:v>372.84</c:v>
                </c:pt>
                <c:pt idx="4" formatCode="General">
                  <c:v>47.44</c:v>
                </c:pt>
                <c:pt idx="5" formatCode="General">
                  <c:v>6466.39</c:v>
                </c:pt>
                <c:pt idx="6" formatCode="0.00">
                  <c:v>9043.7000000000007</c:v>
                </c:pt>
                <c:pt idx="7" formatCode="0.00">
                  <c:v>2042.88</c:v>
                </c:pt>
                <c:pt idx="8" formatCode="General">
                  <c:v>1482.99</c:v>
                </c:pt>
              </c:numCache>
            </c:numRef>
          </c:val>
        </c:ser>
        <c:ser>
          <c:idx val="1"/>
          <c:order val="1"/>
          <c:tx>
            <c:strRef>
              <c:f>'mariscos '!$C$6</c:f>
              <c:strCache>
                <c:ptCount val="1"/>
                <c:pt idx="0">
                  <c:v>CHORO</c:v>
                </c:pt>
              </c:strCache>
            </c:strRef>
          </c:tx>
          <c:marker>
            <c:symbol val="none"/>
          </c:marker>
          <c:cat>
            <c:numRef>
              <c:f>'mariscos '!$D$4:$L$4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'mariscos '!$D$6:$L$6</c:f>
              <c:numCache>
                <c:formatCode>#,##0.00</c:formatCode>
                <c:ptCount val="9"/>
                <c:pt idx="0">
                  <c:v>136.29</c:v>
                </c:pt>
                <c:pt idx="1">
                  <c:v>85.13</c:v>
                </c:pt>
                <c:pt idx="2" formatCode="General">
                  <c:v>87.24</c:v>
                </c:pt>
                <c:pt idx="3" formatCode="General">
                  <c:v>174.59</c:v>
                </c:pt>
                <c:pt idx="4" formatCode="General">
                  <c:v>220.97</c:v>
                </c:pt>
                <c:pt idx="5" formatCode="General">
                  <c:v>1242.83</c:v>
                </c:pt>
                <c:pt idx="6" formatCode="0.00">
                  <c:v>1536.45</c:v>
                </c:pt>
                <c:pt idx="7" formatCode="0.00">
                  <c:v>1056.3699999999999</c:v>
                </c:pt>
                <c:pt idx="8" formatCode="General">
                  <c:v>368.71</c:v>
                </c:pt>
              </c:numCache>
            </c:numRef>
          </c:val>
        </c:ser>
        <c:dLbls/>
        <c:marker val="1"/>
        <c:axId val="95576832"/>
        <c:axId val="92640000"/>
      </c:lineChart>
      <c:catAx>
        <c:axId val="95576832"/>
        <c:scaling>
          <c:orientation val="minMax"/>
        </c:scaling>
        <c:axPos val="b"/>
        <c:numFmt formatCode="0" sourceLinked="1"/>
        <c:majorTickMark val="none"/>
        <c:tickLblPos val="nextTo"/>
        <c:crossAx val="92640000"/>
        <c:crosses val="autoZero"/>
        <c:auto val="1"/>
        <c:lblAlgn val="ctr"/>
        <c:lblOffset val="100"/>
      </c:catAx>
      <c:valAx>
        <c:axId val="92640000"/>
        <c:scaling>
          <c:orientation val="minMax"/>
        </c:scaling>
        <c:axPos val="l"/>
        <c:majorGridlines/>
        <c:title>
          <c:layout/>
        </c:title>
        <c:numFmt formatCode="#,##0.00" sourceLinked="1"/>
        <c:majorTickMark val="none"/>
        <c:tickLblPos val="nextTo"/>
        <c:crossAx val="95576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Distribucion % del Desembarque de  Mariscos para Consumo Humano Directo 2010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4483581073562813"/>
          <c:y val="0.34811603995045176"/>
          <c:w val="0.47657941759773792"/>
          <c:h val="0.63072061536862345"/>
        </c:manualLayout>
      </c:layout>
      <c:pieChart>
        <c:varyColors val="1"/>
        <c:ser>
          <c:idx val="0"/>
          <c:order val="0"/>
          <c:tx>
            <c:strRef>
              <c:f>'mariscos '!$D$61</c:f>
              <c:strCache>
                <c:ptCount val="1"/>
                <c:pt idx="0">
                  <c:v>2010</c:v>
                </c:pt>
              </c:strCache>
            </c:strRef>
          </c:tx>
          <c:explosion val="25"/>
          <c:cat>
            <c:strRef>
              <c:f>'mariscos '!$C$62:$C$64</c:f>
              <c:strCache>
                <c:ptCount val="3"/>
                <c:pt idx="0">
                  <c:v>POTA</c:v>
                </c:pt>
                <c:pt idx="1">
                  <c:v>CHORO</c:v>
                </c:pt>
                <c:pt idx="2">
                  <c:v>Total 17 Especies </c:v>
                </c:pt>
              </c:strCache>
            </c:strRef>
          </c:cat>
          <c:val>
            <c:numRef>
              <c:f>'mariscos '!$D$62:$D$64</c:f>
              <c:numCache>
                <c:formatCode>General</c:formatCode>
                <c:ptCount val="3"/>
                <c:pt idx="0">
                  <c:v>6466.39</c:v>
                </c:pt>
                <c:pt idx="1">
                  <c:v>1242.83</c:v>
                </c:pt>
                <c:pt idx="2">
                  <c:v>700.69999999999993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Distribucion % del Desembarque de Mariscos para Consumo Humano Directo 2011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34172162254552618"/>
          <c:y val="0.33574165946019752"/>
          <c:w val="0.50493032741768207"/>
          <c:h val="0.66107930150349703"/>
        </c:manualLayout>
      </c:layout>
      <c:pieChart>
        <c:varyColors val="1"/>
        <c:ser>
          <c:idx val="0"/>
          <c:order val="0"/>
          <c:tx>
            <c:strRef>
              <c:f>'mariscos '!$D$77</c:f>
              <c:strCache>
                <c:ptCount val="1"/>
                <c:pt idx="0">
                  <c:v>2011</c:v>
                </c:pt>
              </c:strCache>
            </c:strRef>
          </c:tx>
          <c:explosion val="25"/>
          <c:cat>
            <c:strRef>
              <c:f>'mariscos '!$C$78:$C$80</c:f>
              <c:strCache>
                <c:ptCount val="3"/>
                <c:pt idx="0">
                  <c:v>POTA</c:v>
                </c:pt>
                <c:pt idx="1">
                  <c:v>CHORO</c:v>
                </c:pt>
                <c:pt idx="2">
                  <c:v>Total 17 Especies </c:v>
                </c:pt>
              </c:strCache>
            </c:strRef>
          </c:cat>
          <c:val>
            <c:numRef>
              <c:f>'mariscos '!$D$78:$D$80</c:f>
              <c:numCache>
                <c:formatCode>0.00</c:formatCode>
                <c:ptCount val="3"/>
                <c:pt idx="0">
                  <c:v>9043.7000000000007</c:v>
                </c:pt>
                <c:pt idx="1">
                  <c:v>1536.45</c:v>
                </c:pt>
                <c:pt idx="2" formatCode="General">
                  <c:v>541.93999999999994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Distribucion % del Desembarque de Mariscos  para Consumo Humano Directo 2012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277249940913784"/>
          <c:y val="0.32878771971685355"/>
          <c:w val="0.50884701023746437"/>
          <c:h val="0.65070738884912116"/>
        </c:manualLayout>
      </c:layout>
      <c:pieChart>
        <c:varyColors val="1"/>
        <c:ser>
          <c:idx val="0"/>
          <c:order val="0"/>
          <c:tx>
            <c:strRef>
              <c:f>'mariscos '!$D$101</c:f>
              <c:strCache>
                <c:ptCount val="1"/>
                <c:pt idx="0">
                  <c:v>2012</c:v>
                </c:pt>
              </c:strCache>
            </c:strRef>
          </c:tx>
          <c:explosion val="25"/>
          <c:cat>
            <c:strRef>
              <c:f>'mariscos '!$C$102:$C$104</c:f>
              <c:strCache>
                <c:ptCount val="3"/>
                <c:pt idx="0">
                  <c:v>POTA</c:v>
                </c:pt>
                <c:pt idx="1">
                  <c:v>CHORO</c:v>
                </c:pt>
                <c:pt idx="2">
                  <c:v>Total 17 Especies </c:v>
                </c:pt>
              </c:strCache>
            </c:strRef>
          </c:cat>
          <c:val>
            <c:numRef>
              <c:f>'mariscos '!$D$102:$D$104</c:f>
              <c:numCache>
                <c:formatCode>0.00</c:formatCode>
                <c:ptCount val="3"/>
                <c:pt idx="0">
                  <c:v>2042.88</c:v>
                </c:pt>
                <c:pt idx="1">
                  <c:v>1056.3699999999999</c:v>
                </c:pt>
                <c:pt idx="2" formatCode="General">
                  <c:v>230.03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Distribucion % del Desembarque de Marsicos para Consumo Humano Directo 2010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0861591387238474"/>
          <c:y val="0.37114831234331003"/>
          <c:w val="0.57772003042700604"/>
          <c:h val="0.61979487858135385"/>
        </c:manualLayout>
      </c:layout>
      <c:pieChart>
        <c:varyColors val="1"/>
        <c:ser>
          <c:idx val="0"/>
          <c:order val="0"/>
          <c:tx>
            <c:strRef>
              <c:f>'mariscos '!$D$126</c:f>
              <c:strCache>
                <c:ptCount val="1"/>
                <c:pt idx="0">
                  <c:v>2013</c:v>
                </c:pt>
              </c:strCache>
            </c:strRef>
          </c:tx>
          <c:explosion val="25"/>
          <c:cat>
            <c:strRef>
              <c:f>'mariscos '!$C$127:$C$129</c:f>
              <c:strCache>
                <c:ptCount val="3"/>
                <c:pt idx="0">
                  <c:v>POTA</c:v>
                </c:pt>
                <c:pt idx="1">
                  <c:v>CHORO</c:v>
                </c:pt>
                <c:pt idx="2">
                  <c:v>Total 17 Especies </c:v>
                </c:pt>
              </c:strCache>
            </c:strRef>
          </c:cat>
          <c:val>
            <c:numRef>
              <c:f>'mariscos '!$D$127:$D$129</c:f>
              <c:numCache>
                <c:formatCode>General</c:formatCode>
                <c:ptCount val="3"/>
                <c:pt idx="0">
                  <c:v>1482.99</c:v>
                </c:pt>
                <c:pt idx="1">
                  <c:v>368.71</c:v>
                </c:pt>
                <c:pt idx="2">
                  <c:v>179.34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Desembarque  Comparativo de Anchoveta  de Agosto a Julio del 2010 al 2013 </a:t>
            </a:r>
          </a:p>
        </c:rich>
      </c:tx>
      <c:layout>
        <c:manualLayout>
          <c:xMode val="edge"/>
          <c:yMode val="edge"/>
          <c:x val="0.25393194034797401"/>
          <c:y val="2.088772845953002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Hoja1!$B$59</c:f>
              <c:strCache>
                <c:ptCount val="1"/>
                <c:pt idx="0">
                  <c:v>Ago 2010- Julio 2011</c:v>
                </c:pt>
              </c:strCache>
            </c:strRef>
          </c:tx>
          <c:marker>
            <c:symbol val="none"/>
          </c:marker>
          <c:cat>
            <c:strRef>
              <c:f>Hoja1!$C$58:$N$58</c:f>
              <c:strCache>
                <c:ptCount val="12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 </c:v>
                </c:pt>
                <c:pt idx="6">
                  <c:v>Febrero </c:v>
                </c:pt>
                <c:pt idx="7">
                  <c:v>Marzo 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</c:strCache>
            </c:strRef>
          </c:cat>
          <c:val>
            <c:numRef>
              <c:f>Hoja1!$C$59:$N$59</c:f>
              <c:numCache>
                <c:formatCode>_(* #,##0_);_(* \(#,##0\);_(* "-"??_);_(@_)</c:formatCode>
                <c:ptCount val="12"/>
                <c:pt idx="0">
                  <c:v>678.99</c:v>
                </c:pt>
                <c:pt idx="1">
                  <c:v>2047.69</c:v>
                </c:pt>
                <c:pt idx="2">
                  <c:v>449.49</c:v>
                </c:pt>
                <c:pt idx="3">
                  <c:v>0</c:v>
                </c:pt>
                <c:pt idx="4">
                  <c:v>124.39</c:v>
                </c:pt>
                <c:pt idx="5">
                  <c:v>0</c:v>
                </c:pt>
                <c:pt idx="6">
                  <c:v>67956.27</c:v>
                </c:pt>
                <c:pt idx="7">
                  <c:v>89708.47</c:v>
                </c:pt>
                <c:pt idx="8">
                  <c:v>1325.91</c:v>
                </c:pt>
                <c:pt idx="9">
                  <c:v>3205.76</c:v>
                </c:pt>
                <c:pt idx="10">
                  <c:v>15129.23</c:v>
                </c:pt>
                <c:pt idx="11">
                  <c:v>103040.57</c:v>
                </c:pt>
              </c:numCache>
            </c:numRef>
          </c:val>
        </c:ser>
        <c:ser>
          <c:idx val="1"/>
          <c:order val="1"/>
          <c:tx>
            <c:strRef>
              <c:f>Hoja1!$B$60</c:f>
              <c:strCache>
                <c:ptCount val="1"/>
                <c:pt idx="0">
                  <c:v>Ago. 2011 - Julio 2012 </c:v>
                </c:pt>
              </c:strCache>
            </c:strRef>
          </c:tx>
          <c:marker>
            <c:symbol val="none"/>
          </c:marker>
          <c:cat>
            <c:strRef>
              <c:f>Hoja1!$C$58:$N$58</c:f>
              <c:strCache>
                <c:ptCount val="12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 </c:v>
                </c:pt>
                <c:pt idx="6">
                  <c:v>Febrero </c:v>
                </c:pt>
                <c:pt idx="7">
                  <c:v>Marzo 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</c:strCache>
            </c:strRef>
          </c:cat>
          <c:val>
            <c:numRef>
              <c:f>Hoja1!$C$60:$N$60</c:f>
              <c:numCache>
                <c:formatCode>0</c:formatCode>
                <c:ptCount val="12"/>
                <c:pt idx="0">
                  <c:v>9226.91</c:v>
                </c:pt>
                <c:pt idx="1">
                  <c:v>136.77000000000001</c:v>
                </c:pt>
                <c:pt idx="2">
                  <c:v>0</c:v>
                </c:pt>
                <c:pt idx="3">
                  <c:v>3419.67</c:v>
                </c:pt>
                <c:pt idx="4">
                  <c:v>4476.2700000000004</c:v>
                </c:pt>
                <c:pt idx="5">
                  <c:v>0</c:v>
                </c:pt>
                <c:pt idx="6">
                  <c:v>42172.34</c:v>
                </c:pt>
                <c:pt idx="7">
                  <c:v>29261.64</c:v>
                </c:pt>
                <c:pt idx="8">
                  <c:v>22737.56</c:v>
                </c:pt>
                <c:pt idx="9">
                  <c:v>1253.72</c:v>
                </c:pt>
                <c:pt idx="10">
                  <c:v>1426.68</c:v>
                </c:pt>
                <c:pt idx="11">
                  <c:v>20351.759999999998</c:v>
                </c:pt>
              </c:numCache>
            </c:numRef>
          </c:val>
        </c:ser>
        <c:ser>
          <c:idx val="2"/>
          <c:order val="2"/>
          <c:tx>
            <c:strRef>
              <c:f>Hoja1!$B$61</c:f>
              <c:strCache>
                <c:ptCount val="1"/>
                <c:pt idx="0">
                  <c:v>Ago. 2012 - Julio 2013 </c:v>
                </c:pt>
              </c:strCache>
            </c:strRef>
          </c:tx>
          <c:marker>
            <c:symbol val="none"/>
          </c:marker>
          <c:cat>
            <c:strRef>
              <c:f>Hoja1!$C$58:$N$58</c:f>
              <c:strCache>
                <c:ptCount val="12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 </c:v>
                </c:pt>
                <c:pt idx="6">
                  <c:v>Febrero </c:v>
                </c:pt>
                <c:pt idx="7">
                  <c:v>Marzo 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</c:strCache>
            </c:strRef>
          </c:cat>
          <c:val>
            <c:numRef>
              <c:f>Hoja1!$C$61:$N$61</c:f>
              <c:numCache>
                <c:formatCode>0</c:formatCode>
                <c:ptCount val="12"/>
                <c:pt idx="0">
                  <c:v>11228.84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781.83</c:v>
                </c:pt>
                <c:pt idx="5">
                  <c:v>781</c:v>
                </c:pt>
                <c:pt idx="6">
                  <c:v>419.93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13971.81</c:v>
                </c:pt>
                <c:pt idx="11">
                  <c:v>59986.95</c:v>
                </c:pt>
              </c:numCache>
            </c:numRef>
          </c:val>
        </c:ser>
        <c:dLbls/>
        <c:marker val="1"/>
        <c:axId val="57716736"/>
        <c:axId val="57718272"/>
      </c:lineChart>
      <c:catAx>
        <c:axId val="577167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7718272"/>
        <c:crosses val="autoZero"/>
        <c:auto val="1"/>
        <c:lblAlgn val="ctr"/>
        <c:lblOffset val="100"/>
      </c:catAx>
      <c:valAx>
        <c:axId val="57718272"/>
        <c:scaling>
          <c:orientation val="minMax"/>
        </c:scaling>
        <c:axPos val="l"/>
        <c:majorGridlines/>
        <c:title>
          <c:layout/>
        </c:title>
        <c:numFmt formatCode="_(* #,##0_);_(* \(#,##0\);_(* &quot;-&quot;??_);_(@_)" sourceLinked="1"/>
        <c:majorTickMark val="none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77167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PE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400"/>
            </a:pPr>
            <a:r>
              <a:rPr sz="1400"/>
              <a:t>Desembarque de  Productos Hidrobiologicos  para Consumo Humano Directo  en Fresco  de la Region Moquegua  2005 - 2012 </a:t>
            </a:r>
            <a:r>
              <a:rPr sz="1000"/>
              <a:t>en tm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'cuadros totales '!$A$23</c:f>
              <c:strCache>
                <c:ptCount val="1"/>
                <c:pt idx="0">
                  <c:v>Total Captura para Consumo Humano Directo </c:v>
                </c:pt>
              </c:strCache>
            </c:strRef>
          </c:tx>
          <c:marker>
            <c:symbol val="none"/>
          </c:marker>
          <c:cat>
            <c:numRef>
              <c:f>'cuadros totales '!$B$22:$I$22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'cuadros totales '!$B$23:$I$23</c:f>
              <c:numCache>
                <c:formatCode>0</c:formatCode>
                <c:ptCount val="8"/>
                <c:pt idx="0">
                  <c:v>13033.170000000002</c:v>
                </c:pt>
                <c:pt idx="1">
                  <c:v>17154.079999999998</c:v>
                </c:pt>
                <c:pt idx="2">
                  <c:v>18301.349999999995</c:v>
                </c:pt>
                <c:pt idx="3">
                  <c:v>14473.250000000002</c:v>
                </c:pt>
                <c:pt idx="4">
                  <c:v>16212.68</c:v>
                </c:pt>
                <c:pt idx="5">
                  <c:v>15623.61</c:v>
                </c:pt>
                <c:pt idx="6">
                  <c:v>17936.169999999998</c:v>
                </c:pt>
                <c:pt idx="7">
                  <c:v>8944.880000000001</c:v>
                </c:pt>
              </c:numCache>
            </c:numRef>
          </c:val>
        </c:ser>
        <c:marker val="1"/>
        <c:axId val="58777984"/>
        <c:axId val="58779520"/>
      </c:lineChart>
      <c:catAx>
        <c:axId val="58777984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779520"/>
        <c:crosses val="autoZero"/>
        <c:auto val="1"/>
        <c:lblAlgn val="ctr"/>
        <c:lblOffset val="100"/>
      </c:catAx>
      <c:valAx>
        <c:axId val="58779520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77798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Especies de Peces Desembarcadas en la Region Moquegua  del 2005 al 2012 en tm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'cuadros totales '!$A$3</c:f>
              <c:strCache>
                <c:ptCount val="1"/>
                <c:pt idx="0">
                  <c:v>Peces </c:v>
                </c:pt>
              </c:strCache>
            </c:strRef>
          </c:tx>
          <c:marker>
            <c:symbol val="none"/>
          </c:marker>
          <c:cat>
            <c:numRef>
              <c:f>'cuadros totales '!$B$2:$I$2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'cuadros totales '!$B$3:$I$3</c:f>
              <c:numCache>
                <c:formatCode>0</c:formatCode>
                <c:ptCount val="8"/>
                <c:pt idx="0">
                  <c:v>9735.6100000000024</c:v>
                </c:pt>
                <c:pt idx="1">
                  <c:v>16467.07</c:v>
                </c:pt>
                <c:pt idx="2">
                  <c:v>16862.709999999995</c:v>
                </c:pt>
                <c:pt idx="3">
                  <c:v>13462.830000000002</c:v>
                </c:pt>
                <c:pt idx="4">
                  <c:v>15376.62</c:v>
                </c:pt>
                <c:pt idx="5">
                  <c:v>7213.6899999999987</c:v>
                </c:pt>
                <c:pt idx="6">
                  <c:v>6814.079999999999</c:v>
                </c:pt>
                <c:pt idx="7">
                  <c:v>5615.6</c:v>
                </c:pt>
              </c:numCache>
            </c:numRef>
          </c:val>
        </c:ser>
        <c:ser>
          <c:idx val="1"/>
          <c:order val="1"/>
          <c:tx>
            <c:strRef>
              <c:f>'cuadros totales '!$A$4</c:f>
              <c:strCache>
                <c:ptCount val="1"/>
                <c:pt idx="0">
                  <c:v>Mariscos </c:v>
                </c:pt>
              </c:strCache>
            </c:strRef>
          </c:tx>
          <c:marker>
            <c:symbol val="none"/>
          </c:marker>
          <c:cat>
            <c:numRef>
              <c:f>'cuadros totales '!$B$2:$I$2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'cuadros totales '!$B$4:$I$4</c:f>
              <c:numCache>
                <c:formatCode>0</c:formatCode>
                <c:ptCount val="8"/>
                <c:pt idx="0">
                  <c:v>3297.56</c:v>
                </c:pt>
                <c:pt idx="1">
                  <c:v>687.01</c:v>
                </c:pt>
                <c:pt idx="2">
                  <c:v>1438.64</c:v>
                </c:pt>
                <c:pt idx="3">
                  <c:v>1010.42</c:v>
                </c:pt>
                <c:pt idx="4">
                  <c:v>836.05999999999983</c:v>
                </c:pt>
                <c:pt idx="5">
                  <c:v>8409.9200000000019</c:v>
                </c:pt>
                <c:pt idx="6">
                  <c:v>11122.09</c:v>
                </c:pt>
                <c:pt idx="7">
                  <c:v>3329.28</c:v>
                </c:pt>
              </c:numCache>
            </c:numRef>
          </c:val>
        </c:ser>
        <c:dLbls/>
        <c:marker val="1"/>
        <c:axId val="59829632"/>
        <c:axId val="62194432"/>
      </c:lineChart>
      <c:catAx>
        <c:axId val="59829632"/>
        <c:scaling>
          <c:orientation val="minMax"/>
        </c:scaling>
        <c:axPos val="b"/>
        <c:numFmt formatCode="0" sourceLinked="1"/>
        <c:majorTickMark val="none"/>
        <c:tickLblPos val="nextTo"/>
        <c:crossAx val="62194432"/>
        <c:crosses val="autoZero"/>
        <c:auto val="1"/>
        <c:lblAlgn val="ctr"/>
        <c:lblOffset val="100"/>
      </c:catAx>
      <c:valAx>
        <c:axId val="62194432"/>
        <c:scaling>
          <c:orientation val="minMax"/>
        </c:scaling>
        <c:axPos val="l"/>
        <c:majorGridlines/>
        <c:title>
          <c:layout/>
        </c:title>
        <c:numFmt formatCode="0" sourceLinked="1"/>
        <c:majorTickMark val="none"/>
        <c:tickLblPos val="nextTo"/>
        <c:crossAx val="59829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Desenbarque</a:t>
            </a:r>
            <a:r>
              <a:rPr lang="es-ES" sz="1400" baseline="0"/>
              <a:t>  Mensualizado de Anchoveta en la Region Moquegua  2010 -  </a:t>
            </a:r>
          </a:p>
          <a:p>
            <a:pPr>
              <a:defRPr sz="1400"/>
            </a:pPr>
            <a:r>
              <a:rPr lang="es-ES" sz="1400" baseline="0"/>
              <a:t>2013 </a:t>
            </a:r>
            <a:endParaRPr lang="es-E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Hoja1!$A$4</c:f>
              <c:strCache>
                <c:ptCount val="1"/>
                <c:pt idx="0">
                  <c:v>Año 2010</c:v>
                </c:pt>
              </c:strCache>
            </c:strRef>
          </c:tx>
          <c:marker>
            <c:symbol val="none"/>
          </c:marker>
          <c:cat>
            <c:strRef>
              <c:f>Hoja1!$B$3:$M$3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_-* #,##0.00\ _€_-;\-* #,##0.00\ _€_-;_-* "-"??\ _€_-;_-@_-</c:formatCode>
                <c:ptCount val="12"/>
                <c:pt idx="0">
                  <c:v>61486.25</c:v>
                </c:pt>
                <c:pt idx="1">
                  <c:v>73717.744999999995</c:v>
                </c:pt>
                <c:pt idx="2">
                  <c:v>42799.06</c:v>
                </c:pt>
                <c:pt idx="3">
                  <c:v>46972.74</c:v>
                </c:pt>
                <c:pt idx="4">
                  <c:v>28183.84</c:v>
                </c:pt>
                <c:pt idx="5">
                  <c:v>8301.18</c:v>
                </c:pt>
                <c:pt idx="6">
                  <c:v>1809.53</c:v>
                </c:pt>
                <c:pt idx="7">
                  <c:v>678.99</c:v>
                </c:pt>
                <c:pt idx="8">
                  <c:v>2047.69</c:v>
                </c:pt>
                <c:pt idx="9">
                  <c:v>449.49</c:v>
                </c:pt>
                <c:pt idx="10">
                  <c:v>0</c:v>
                </c:pt>
                <c:pt idx="11">
                  <c:v>124.39</c:v>
                </c:pt>
              </c:numCache>
            </c:numRef>
          </c:val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Año 2011</c:v>
                </c:pt>
              </c:strCache>
            </c:strRef>
          </c:tx>
          <c:marker>
            <c:symbol val="none"/>
          </c:marker>
          <c:cat>
            <c:strRef>
              <c:f>Hoja1!$B$3:$M$3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0</c:formatCode>
                <c:ptCount val="12"/>
                <c:pt idx="0">
                  <c:v>0</c:v>
                </c:pt>
                <c:pt idx="1">
                  <c:v>67956.27</c:v>
                </c:pt>
                <c:pt idx="2">
                  <c:v>89708.47</c:v>
                </c:pt>
                <c:pt idx="3">
                  <c:v>1325.91</c:v>
                </c:pt>
                <c:pt idx="4">
                  <c:v>3205.76</c:v>
                </c:pt>
                <c:pt idx="5">
                  <c:v>15129.23</c:v>
                </c:pt>
                <c:pt idx="6">
                  <c:v>103040.57</c:v>
                </c:pt>
                <c:pt idx="7">
                  <c:v>9226.91</c:v>
                </c:pt>
                <c:pt idx="8">
                  <c:v>136.77000000000001</c:v>
                </c:pt>
                <c:pt idx="9">
                  <c:v>0</c:v>
                </c:pt>
                <c:pt idx="10">
                  <c:v>3419.67</c:v>
                </c:pt>
                <c:pt idx="11">
                  <c:v>4476.2700000000004</c:v>
                </c:pt>
              </c:numCache>
            </c:numRef>
          </c:val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Año 2012</c:v>
                </c:pt>
              </c:strCache>
            </c:strRef>
          </c:tx>
          <c:marker>
            <c:symbol val="none"/>
          </c:marker>
          <c:cat>
            <c:strRef>
              <c:f>Hoja1!$B$3:$M$3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Hoja1!$B$6:$M$6</c:f>
              <c:numCache>
                <c:formatCode>0</c:formatCode>
                <c:ptCount val="12"/>
                <c:pt idx="0">
                  <c:v>0</c:v>
                </c:pt>
                <c:pt idx="1">
                  <c:v>42172.34</c:v>
                </c:pt>
                <c:pt idx="2">
                  <c:v>29261.64</c:v>
                </c:pt>
                <c:pt idx="3">
                  <c:v>22737.56</c:v>
                </c:pt>
                <c:pt idx="4">
                  <c:v>1253.72</c:v>
                </c:pt>
                <c:pt idx="5">
                  <c:v>1426.68</c:v>
                </c:pt>
                <c:pt idx="6">
                  <c:v>20351.759999999998</c:v>
                </c:pt>
                <c:pt idx="7">
                  <c:v>11228.84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781.83</c:v>
                </c:pt>
              </c:numCache>
            </c:numRef>
          </c:val>
        </c:ser>
        <c:ser>
          <c:idx val="3"/>
          <c:order val="3"/>
          <c:tx>
            <c:strRef>
              <c:f>Hoja1!$A$7</c:f>
              <c:strCache>
                <c:ptCount val="1"/>
                <c:pt idx="0">
                  <c:v>Año 2013 </c:v>
                </c:pt>
              </c:strCache>
            </c:strRef>
          </c:tx>
          <c:marker>
            <c:symbol val="none"/>
          </c:marker>
          <c:cat>
            <c:strRef>
              <c:f>Hoja1!$B$3:$M$3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Hoja1!$B$7:$M$7</c:f>
              <c:numCache>
                <c:formatCode>0</c:formatCode>
                <c:ptCount val="12"/>
                <c:pt idx="0">
                  <c:v>781</c:v>
                </c:pt>
                <c:pt idx="1">
                  <c:v>419.93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13971.81</c:v>
                </c:pt>
                <c:pt idx="6">
                  <c:v>59986.95</c:v>
                </c:pt>
                <c:pt idx="7">
                  <c:v>41560.31</c:v>
                </c:pt>
              </c:numCache>
            </c:numRef>
          </c:val>
        </c:ser>
        <c:dLbls/>
        <c:marker val="1"/>
        <c:axId val="58002432"/>
        <c:axId val="58012416"/>
      </c:lineChart>
      <c:catAx>
        <c:axId val="580024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012416"/>
        <c:crosses val="autoZero"/>
        <c:auto val="1"/>
        <c:lblAlgn val="ctr"/>
        <c:lblOffset val="100"/>
      </c:catAx>
      <c:valAx>
        <c:axId val="58012416"/>
        <c:scaling>
          <c:orientation val="minMax"/>
        </c:scaling>
        <c:axPos val="l"/>
        <c:majorGridlines/>
        <c:title>
          <c:layout/>
        </c:title>
        <c:numFmt formatCode="_-* #,##0.00\ _€_-;\-* #,##0.00\ _€_-;_-* &quot;-&quot;??\ _€_-;_-@_-" sourceLinked="1"/>
        <c:majorTickMark val="none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0024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PE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/>
            </a:pPr>
            <a:r>
              <a:t>Diferencia de Desembarques de Anchoveta  Agoso</a:t>
            </a:r>
            <a:r>
              <a:rPr baseline="0"/>
              <a:t>  - </a:t>
            </a:r>
            <a:r>
              <a:t> Julio  2012 - 2013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Hoja1!$B$100</c:f>
              <c:strCache>
                <c:ptCount val="1"/>
                <c:pt idx="0">
                  <c:v>Diferencia de Captura </c:v>
                </c:pt>
              </c:strCache>
            </c:strRef>
          </c:tx>
          <c:marker>
            <c:symbol val="none"/>
          </c:marker>
          <c:cat>
            <c:strRef>
              <c:f>Hoja1!$C$99:$N$99</c:f>
              <c:strCache>
                <c:ptCount val="12"/>
                <c:pt idx="0">
                  <c:v>Agosto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Enero </c:v>
                </c:pt>
                <c:pt idx="6">
                  <c:v>Febrero </c:v>
                </c:pt>
                <c:pt idx="7">
                  <c:v>Marzo </c:v>
                </c:pt>
                <c:pt idx="8">
                  <c:v>Abril</c:v>
                </c:pt>
                <c:pt idx="9">
                  <c:v>Mayo</c:v>
                </c:pt>
                <c:pt idx="10">
                  <c:v>Junio</c:v>
                </c:pt>
                <c:pt idx="11">
                  <c:v>Julio</c:v>
                </c:pt>
              </c:strCache>
            </c:strRef>
          </c:cat>
          <c:val>
            <c:numRef>
              <c:f>Hoja1!$C$100:$N$100</c:f>
              <c:numCache>
                <c:formatCode>0</c:formatCode>
                <c:ptCount val="12"/>
                <c:pt idx="0">
                  <c:v>2001.9300000000003</c:v>
                </c:pt>
                <c:pt idx="1">
                  <c:v>-136.77000000000001</c:v>
                </c:pt>
                <c:pt idx="2">
                  <c:v>0</c:v>
                </c:pt>
                <c:pt idx="3">
                  <c:v>-3419.67</c:v>
                </c:pt>
                <c:pt idx="4">
                  <c:v>-3694.4400000000005</c:v>
                </c:pt>
                <c:pt idx="5">
                  <c:v>781</c:v>
                </c:pt>
                <c:pt idx="6">
                  <c:v>-41752.409999999996</c:v>
                </c:pt>
                <c:pt idx="7">
                  <c:v>-29261.64</c:v>
                </c:pt>
                <c:pt idx="8">
                  <c:v>-22737.56</c:v>
                </c:pt>
                <c:pt idx="9">
                  <c:v>-1253.72</c:v>
                </c:pt>
                <c:pt idx="10">
                  <c:v>12545.13</c:v>
                </c:pt>
                <c:pt idx="11">
                  <c:v>39635.19</c:v>
                </c:pt>
              </c:numCache>
            </c:numRef>
          </c:val>
        </c:ser>
        <c:marker val="1"/>
        <c:axId val="58048512"/>
        <c:axId val="58050048"/>
      </c:lineChart>
      <c:catAx>
        <c:axId val="580485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050048"/>
        <c:crosses val="autoZero"/>
        <c:auto val="1"/>
        <c:lblAlgn val="ctr"/>
        <c:lblOffset val="100"/>
      </c:catAx>
      <c:valAx>
        <c:axId val="58050048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04851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PE" sz="1400"/>
            </a:pPr>
            <a:r>
              <a:rPr sz="1400"/>
              <a:t>Desembarque de Anchoveta para Consumo Humano Indirecto en la Region Moquega  2005 -2012 </a:t>
            </a:r>
            <a:r>
              <a:rPr sz="900"/>
              <a:t>en tm </a:t>
            </a:r>
          </a:p>
        </c:rich>
      </c:tx>
      <c:layout>
        <c:manualLayout>
          <c:xMode val="edge"/>
          <c:yMode val="edge"/>
          <c:x val="0.11286699507389163"/>
          <c:y val="2.5157232704402517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Hoja1!$B$126</c:f>
              <c:strCache>
                <c:ptCount val="1"/>
                <c:pt idx="0">
                  <c:v>Desembarque de Anchoveta para Consumo Humano Indirecto </c:v>
                </c:pt>
              </c:strCache>
            </c:strRef>
          </c:tx>
          <c:marker>
            <c:symbol val="none"/>
          </c:marker>
          <c:cat>
            <c:numRef>
              <c:f>Hoja1!$C$125:$J$125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Hoja1!$C$126:$J$126</c:f>
              <c:numCache>
                <c:formatCode>#,##0</c:formatCode>
                <c:ptCount val="8"/>
                <c:pt idx="0">
                  <c:v>437496</c:v>
                </c:pt>
                <c:pt idx="1">
                  <c:v>475514.68099999998</c:v>
                </c:pt>
                <c:pt idx="2">
                  <c:v>473601.41000000003</c:v>
                </c:pt>
                <c:pt idx="3">
                  <c:v>404797.05000000005</c:v>
                </c:pt>
                <c:pt idx="4">
                  <c:v>205990.27000000002</c:v>
                </c:pt>
                <c:pt idx="5">
                  <c:v>266570.90999999997</c:v>
                </c:pt>
                <c:pt idx="6">
                  <c:v>297625.83</c:v>
                </c:pt>
                <c:pt idx="7">
                  <c:v>129214.37</c:v>
                </c:pt>
              </c:numCache>
            </c:numRef>
          </c:val>
        </c:ser>
        <c:marker val="1"/>
        <c:axId val="58066432"/>
        <c:axId val="58067968"/>
      </c:lineChart>
      <c:catAx>
        <c:axId val="58066432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067968"/>
        <c:crosses val="autoZero"/>
        <c:auto val="1"/>
        <c:lblAlgn val="ctr"/>
        <c:lblOffset val="100"/>
      </c:catAx>
      <c:valAx>
        <c:axId val="580679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0664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PE" sz="1400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  <c:txPr>
        <a:bodyPr/>
        <a:lstStyle/>
        <a:p>
          <a:pPr>
            <a:defRPr lang="es-PE"/>
          </a:pPr>
          <a:endParaRPr lang="es-ES"/>
        </a:p>
      </c:txPr>
    </c:title>
    <c:plotArea>
      <c:layout/>
      <c:lineChart>
        <c:grouping val="standard"/>
        <c:ser>
          <c:idx val="0"/>
          <c:order val="0"/>
          <c:tx>
            <c:strRef>
              <c:f>Hoja1!$B$154</c:f>
              <c:strCache>
                <c:ptCount val="1"/>
                <c:pt idx="0">
                  <c:v>Desembarque de Anchoveta para Consumo Humano Indirecto </c:v>
                </c:pt>
              </c:strCache>
            </c:strRef>
          </c:tx>
          <c:marker>
            <c:symbol val="none"/>
          </c:marker>
          <c:cat>
            <c:strRef>
              <c:f>Hoja1!$C$153:$I$153</c:f>
              <c:strCache>
                <c:ptCount val="7"/>
                <c:pt idx="0">
                  <c:v>Años 2005-2006</c:v>
                </c:pt>
                <c:pt idx="1">
                  <c:v>Años 2006-2007</c:v>
                </c:pt>
                <c:pt idx="2">
                  <c:v>Años 2007-2008</c:v>
                </c:pt>
                <c:pt idx="3">
                  <c:v>Años 2008-2009</c:v>
                </c:pt>
                <c:pt idx="4">
                  <c:v>Años 2009-2010</c:v>
                </c:pt>
                <c:pt idx="5">
                  <c:v>Años 2010-2011</c:v>
                </c:pt>
                <c:pt idx="6">
                  <c:v>Años 2011-2012</c:v>
                </c:pt>
              </c:strCache>
            </c:strRef>
          </c:cat>
          <c:val>
            <c:numRef>
              <c:f>Hoja1!$C$154:$I$154</c:f>
              <c:numCache>
                <c:formatCode>0.00%</c:formatCode>
                <c:ptCount val="7"/>
                <c:pt idx="0">
                  <c:v>8.690063680582219E-2</c:v>
                </c:pt>
                <c:pt idx="1">
                  <c:v>-4.0235792425511877E-3</c:v>
                </c:pt>
                <c:pt idx="2">
                  <c:v>-0.14527904382717099</c:v>
                </c:pt>
                <c:pt idx="3">
                  <c:v>-0.49112704749207042</c:v>
                </c:pt>
                <c:pt idx="4">
                  <c:v>0.2940946676753225</c:v>
                </c:pt>
                <c:pt idx="5">
                  <c:v>0.11649778289761642</c:v>
                </c:pt>
                <c:pt idx="6">
                  <c:v>-0.56584961056639471</c:v>
                </c:pt>
              </c:numCache>
            </c:numRef>
          </c:val>
        </c:ser>
        <c:marker val="1"/>
        <c:axId val="58108544"/>
        <c:axId val="58118528"/>
      </c:lineChart>
      <c:catAx>
        <c:axId val="581085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118528"/>
        <c:crosses val="autoZero"/>
        <c:auto val="1"/>
        <c:lblAlgn val="ctr"/>
        <c:lblOffset val="100"/>
      </c:catAx>
      <c:valAx>
        <c:axId val="58118528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1085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PE"/>
          </a:pPr>
          <a:endParaRPr lang="es-E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stacked"/>
        <c:ser>
          <c:idx val="0"/>
          <c:order val="0"/>
          <c:tx>
            <c:strRef>
              <c:f>peces!$B$123</c:f>
              <c:strCache>
                <c:ptCount val="1"/>
                <c:pt idx="0">
                  <c:v>CABALLA</c:v>
                </c:pt>
              </c:strCache>
            </c:strRef>
          </c:tx>
          <c:cat>
            <c:numRef>
              <c:f>peces!$C$122:$J$122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peces!$C$123:$J$123</c:f>
              <c:numCache>
                <c:formatCode>#,##0.00</c:formatCode>
                <c:ptCount val="8"/>
                <c:pt idx="0">
                  <c:v>4416.4799999999996</c:v>
                </c:pt>
                <c:pt idx="1">
                  <c:v>8252.58</c:v>
                </c:pt>
                <c:pt idx="2">
                  <c:v>7152.32</c:v>
                </c:pt>
                <c:pt idx="3" formatCode="General">
                  <c:v>8169.69</c:v>
                </c:pt>
                <c:pt idx="4">
                  <c:v>7780.93</c:v>
                </c:pt>
                <c:pt idx="5" formatCode="0.00">
                  <c:v>281.17</c:v>
                </c:pt>
                <c:pt idx="6">
                  <c:v>1198.92</c:v>
                </c:pt>
                <c:pt idx="7">
                  <c:v>86.58</c:v>
                </c:pt>
              </c:numCache>
            </c:numRef>
          </c:val>
        </c:ser>
        <c:ser>
          <c:idx val="1"/>
          <c:order val="1"/>
          <c:tx>
            <c:strRef>
              <c:f>peces!$B$124</c:f>
              <c:strCache>
                <c:ptCount val="1"/>
                <c:pt idx="0">
                  <c:v>PERICO</c:v>
                </c:pt>
              </c:strCache>
            </c:strRef>
          </c:tx>
          <c:cat>
            <c:numRef>
              <c:f>peces!$C$122:$J$122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peces!$C$124:$J$124</c:f>
              <c:numCache>
                <c:formatCode>#,##0.00</c:formatCode>
                <c:ptCount val="8"/>
                <c:pt idx="0">
                  <c:v>1590.42</c:v>
                </c:pt>
                <c:pt idx="1">
                  <c:v>1981.99</c:v>
                </c:pt>
                <c:pt idx="2">
                  <c:v>1651.65</c:v>
                </c:pt>
                <c:pt idx="3" formatCode="General">
                  <c:v>1723.01</c:v>
                </c:pt>
                <c:pt idx="4">
                  <c:v>1561.72</c:v>
                </c:pt>
                <c:pt idx="5" formatCode="0.00">
                  <c:v>2197.1</c:v>
                </c:pt>
                <c:pt idx="6" formatCode="General">
                  <c:v>1280.93</c:v>
                </c:pt>
                <c:pt idx="7" formatCode="General">
                  <c:v>1664.79</c:v>
                </c:pt>
              </c:numCache>
            </c:numRef>
          </c:val>
        </c:ser>
        <c:ser>
          <c:idx val="2"/>
          <c:order val="2"/>
          <c:tx>
            <c:strRef>
              <c:f>peces!$B$125</c:f>
              <c:strCache>
                <c:ptCount val="1"/>
                <c:pt idx="0">
                  <c:v>JUREL</c:v>
                </c:pt>
              </c:strCache>
            </c:strRef>
          </c:tx>
          <c:cat>
            <c:numRef>
              <c:f>peces!$C$122:$J$122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peces!$C$125:$J$125</c:f>
              <c:numCache>
                <c:formatCode>#,##0.00</c:formatCode>
                <c:ptCount val="8"/>
                <c:pt idx="0">
                  <c:v>1649.38</c:v>
                </c:pt>
                <c:pt idx="1">
                  <c:v>4776.1099999999997</c:v>
                </c:pt>
                <c:pt idx="2">
                  <c:v>6137.38</c:v>
                </c:pt>
                <c:pt idx="3" formatCode="General">
                  <c:v>1251.27</c:v>
                </c:pt>
                <c:pt idx="4" formatCode="General">
                  <c:v>179.13</c:v>
                </c:pt>
                <c:pt idx="5" formatCode="0.00">
                  <c:v>23.2</c:v>
                </c:pt>
                <c:pt idx="6" formatCode="General">
                  <c:v>226.23</c:v>
                </c:pt>
                <c:pt idx="7" formatCode="General">
                  <c:v>287.25</c:v>
                </c:pt>
              </c:numCache>
            </c:numRef>
          </c:val>
        </c:ser>
        <c:ser>
          <c:idx val="3"/>
          <c:order val="3"/>
          <c:tx>
            <c:strRef>
              <c:f>peces!$B$126</c:f>
              <c:strCache>
                <c:ptCount val="1"/>
                <c:pt idx="0">
                  <c:v>TIBURON </c:v>
                </c:pt>
              </c:strCache>
            </c:strRef>
          </c:tx>
          <c:cat>
            <c:numRef>
              <c:f>peces!$C$122:$J$122</c:f>
              <c:numCache>
                <c:formatCode>0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peces!$C$126:$J$126</c:f>
              <c:numCache>
                <c:formatCode>#,##0.00</c:formatCode>
                <c:ptCount val="8"/>
                <c:pt idx="0" formatCode="0.00">
                  <c:v>630.28</c:v>
                </c:pt>
                <c:pt idx="1">
                  <c:v>658.58</c:v>
                </c:pt>
                <c:pt idx="2" formatCode="0.00">
                  <c:v>763.07999999999993</c:v>
                </c:pt>
                <c:pt idx="3" formatCode="General">
                  <c:v>819.01</c:v>
                </c:pt>
                <c:pt idx="4">
                  <c:v>1757.98</c:v>
                </c:pt>
                <c:pt idx="5" formatCode="0.00">
                  <c:v>2341.1499999999996</c:v>
                </c:pt>
                <c:pt idx="6" formatCode="General">
                  <c:v>1959.21</c:v>
                </c:pt>
                <c:pt idx="7">
                  <c:v>1739.34</c:v>
                </c:pt>
              </c:numCache>
            </c:numRef>
          </c:val>
        </c:ser>
        <c:overlap val="100"/>
        <c:axId val="58473856"/>
        <c:axId val="58483840"/>
      </c:barChart>
      <c:catAx>
        <c:axId val="58473856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483840"/>
        <c:crosses val="autoZero"/>
        <c:auto val="1"/>
        <c:lblAlgn val="ctr"/>
        <c:lblOffset val="100"/>
      </c:catAx>
      <c:valAx>
        <c:axId val="58483840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lang="es-PE"/>
            </a:pPr>
            <a:endParaRPr lang="es-ES"/>
          </a:p>
        </c:txPr>
        <c:crossAx val="5847385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PE"/>
          </a:pPr>
          <a:endParaRPr lang="es-E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Distribucion %</a:t>
            </a:r>
            <a:r>
              <a:rPr lang="es-ES" sz="1200" baseline="0"/>
              <a:t> del Desembarque de Peces para Consumo Humano Directo en Fresco  2010</a:t>
            </a:r>
            <a:endParaRPr lang="es-ES" sz="1200"/>
          </a:p>
        </c:rich>
      </c:tx>
      <c:layout>
        <c:manualLayout>
          <c:xMode val="edge"/>
          <c:yMode val="edge"/>
          <c:x val="4.4260027662516345E-4"/>
          <c:y val="1.7316012594058672E-2"/>
        </c:manualLayout>
      </c:layout>
    </c:title>
    <c:plotArea>
      <c:layout>
        <c:manualLayout>
          <c:layoutTarget val="inner"/>
          <c:xMode val="edge"/>
          <c:yMode val="edge"/>
          <c:x val="6.5642169728783908E-2"/>
          <c:y val="0.27535841831246505"/>
          <c:w val="0.73538232720909891"/>
          <c:h val="0.7233268792220644"/>
        </c:manualLayout>
      </c:layout>
      <c:pieChart>
        <c:varyColors val="1"/>
        <c:ser>
          <c:idx val="0"/>
          <c:order val="0"/>
          <c:explosion val="25"/>
          <c:cat>
            <c:strRef>
              <c:f>peces!$B$236:$B$243</c:f>
              <c:strCache>
                <c:ptCount val="8"/>
                <c:pt idx="0">
                  <c:v>CABALLA</c:v>
                </c:pt>
                <c:pt idx="1">
                  <c:v>PERICO</c:v>
                </c:pt>
                <c:pt idx="2">
                  <c:v>JUREL</c:v>
                </c:pt>
                <c:pt idx="3">
                  <c:v>TIBURON </c:v>
                </c:pt>
                <c:pt idx="4">
                  <c:v>CABINZA</c:v>
                </c:pt>
                <c:pt idx="5">
                  <c:v>PEJERREY</c:v>
                </c:pt>
                <c:pt idx="6">
                  <c:v>MACHETE</c:v>
                </c:pt>
                <c:pt idx="7">
                  <c:v>Otras Especies </c:v>
                </c:pt>
              </c:strCache>
            </c:strRef>
          </c:cat>
          <c:val>
            <c:numRef>
              <c:f>peces!$C$236:$C$243</c:f>
              <c:numCache>
                <c:formatCode>0.00</c:formatCode>
                <c:ptCount val="8"/>
                <c:pt idx="0">
                  <c:v>281.17</c:v>
                </c:pt>
                <c:pt idx="1">
                  <c:v>2197.1</c:v>
                </c:pt>
                <c:pt idx="2">
                  <c:v>23.2</c:v>
                </c:pt>
                <c:pt idx="3">
                  <c:v>2341.1499999999996</c:v>
                </c:pt>
                <c:pt idx="4">
                  <c:v>520.64</c:v>
                </c:pt>
                <c:pt idx="5">
                  <c:v>258.70999999999998</c:v>
                </c:pt>
                <c:pt idx="6">
                  <c:v>262.91000000000003</c:v>
                </c:pt>
                <c:pt idx="7" formatCode="#,##0.00">
                  <c:v>1328.8099999999993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Distribucion % del Desembarque de Peces para Consumo Humano Directo en Fresco  2011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847366172251724"/>
          <c:y val="0.18900568745116059"/>
          <c:w val="0.70646352926814382"/>
          <c:h val="0.7198560237200623"/>
        </c:manualLayout>
      </c:layout>
      <c:pieChart>
        <c:varyColors val="1"/>
        <c:ser>
          <c:idx val="0"/>
          <c:order val="0"/>
          <c:explosion val="25"/>
          <c:cat>
            <c:strRef>
              <c:f>peces!$B$274:$B$281</c:f>
              <c:strCache>
                <c:ptCount val="8"/>
                <c:pt idx="0">
                  <c:v>CABALLA</c:v>
                </c:pt>
                <c:pt idx="1">
                  <c:v>PERICO</c:v>
                </c:pt>
                <c:pt idx="2">
                  <c:v>JUREL</c:v>
                </c:pt>
                <c:pt idx="3">
                  <c:v>TIBURON </c:v>
                </c:pt>
                <c:pt idx="4">
                  <c:v>CABINZA</c:v>
                </c:pt>
                <c:pt idx="5">
                  <c:v>PEJERREY</c:v>
                </c:pt>
                <c:pt idx="6">
                  <c:v>MACHETE</c:v>
                </c:pt>
                <c:pt idx="7">
                  <c:v>Otras Especies </c:v>
                </c:pt>
              </c:strCache>
            </c:strRef>
          </c:cat>
          <c:val>
            <c:numRef>
              <c:f>peces!$C$274:$C$281</c:f>
              <c:numCache>
                <c:formatCode>General</c:formatCode>
                <c:ptCount val="8"/>
                <c:pt idx="0" formatCode="#,##0.00">
                  <c:v>1198.92</c:v>
                </c:pt>
                <c:pt idx="1">
                  <c:v>1280.93</c:v>
                </c:pt>
                <c:pt idx="2">
                  <c:v>226.23</c:v>
                </c:pt>
                <c:pt idx="3">
                  <c:v>1959.21</c:v>
                </c:pt>
                <c:pt idx="4">
                  <c:v>365.11</c:v>
                </c:pt>
                <c:pt idx="5">
                  <c:v>479.75</c:v>
                </c:pt>
                <c:pt idx="6">
                  <c:v>69.58</c:v>
                </c:pt>
                <c:pt idx="7" formatCode="#,##0.00">
                  <c:v>1234.3499999999999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35</xdr:row>
      <xdr:rowOff>123824</xdr:rowOff>
    </xdr:from>
    <xdr:to>
      <xdr:col>12</xdr:col>
      <xdr:colOff>476250</xdr:colOff>
      <xdr:row>54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1438276</xdr:colOff>
      <xdr:row>67</xdr:row>
      <xdr:rowOff>47624</xdr:rowOff>
    </xdr:from>
    <xdr:to>
      <xdr:col>12</xdr:col>
      <xdr:colOff>200025</xdr:colOff>
      <xdr:row>86</xdr:row>
      <xdr:rowOff>76199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638174</xdr:colOff>
      <xdr:row>10</xdr:row>
      <xdr:rowOff>28575</xdr:rowOff>
    </xdr:from>
    <xdr:to>
      <xdr:col>13</xdr:col>
      <xdr:colOff>266700</xdr:colOff>
      <xdr:row>24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628649</xdr:colOff>
      <xdr:row>101</xdr:row>
      <xdr:rowOff>114301</xdr:rowOff>
    </xdr:from>
    <xdr:to>
      <xdr:col>11</xdr:col>
      <xdr:colOff>704850</xdr:colOff>
      <xdr:row>113</xdr:row>
      <xdr:rowOff>95251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1143000</xdr:colOff>
      <xdr:row>128</xdr:row>
      <xdr:rowOff>104775</xdr:rowOff>
    </xdr:from>
    <xdr:to>
      <xdr:col>9</xdr:col>
      <xdr:colOff>590550</xdr:colOff>
      <xdr:row>144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1171574</xdr:colOff>
      <xdr:row>160</xdr:row>
      <xdr:rowOff>66675</xdr:rowOff>
    </xdr:from>
    <xdr:to>
      <xdr:col>8</xdr:col>
      <xdr:colOff>495299</xdr:colOff>
      <xdr:row>177</xdr:row>
      <xdr:rowOff>47625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11</xdr:col>
      <xdr:colOff>704850</xdr:colOff>
      <xdr:row>163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246</xdr:row>
      <xdr:rowOff>180974</xdr:rowOff>
    </xdr:from>
    <xdr:to>
      <xdr:col>7</xdr:col>
      <xdr:colOff>200025</xdr:colOff>
      <xdr:row>269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685800</xdr:colOff>
      <xdr:row>282</xdr:row>
      <xdr:rowOff>133349</xdr:rowOff>
    </xdr:from>
    <xdr:to>
      <xdr:col>6</xdr:col>
      <xdr:colOff>209550</xdr:colOff>
      <xdr:row>303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316</xdr:row>
      <xdr:rowOff>9524</xdr:rowOff>
    </xdr:from>
    <xdr:to>
      <xdr:col>6</xdr:col>
      <xdr:colOff>495300</xdr:colOff>
      <xdr:row>332</xdr:row>
      <xdr:rowOff>133349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190499</xdr:colOff>
      <xdr:row>345</xdr:row>
      <xdr:rowOff>114300</xdr:rowOff>
    </xdr:from>
    <xdr:to>
      <xdr:col>7</xdr:col>
      <xdr:colOff>76200</xdr:colOff>
      <xdr:row>365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47624</xdr:colOff>
      <xdr:row>89</xdr:row>
      <xdr:rowOff>133350</xdr:rowOff>
    </xdr:from>
    <xdr:to>
      <xdr:col>10</xdr:col>
      <xdr:colOff>342899</xdr:colOff>
      <xdr:row>110</xdr:row>
      <xdr:rowOff>76200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400049</xdr:colOff>
      <xdr:row>126</xdr:row>
      <xdr:rowOff>171450</xdr:rowOff>
    </xdr:from>
    <xdr:to>
      <xdr:col>10</xdr:col>
      <xdr:colOff>257174</xdr:colOff>
      <xdr:row>141</xdr:row>
      <xdr:rowOff>57150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800099</xdr:colOff>
      <xdr:row>10</xdr:row>
      <xdr:rowOff>76200</xdr:rowOff>
    </xdr:from>
    <xdr:to>
      <xdr:col>11</xdr:col>
      <xdr:colOff>476250</xdr:colOff>
      <xdr:row>31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37</xdr:row>
      <xdr:rowOff>0</xdr:rowOff>
    </xdr:from>
    <xdr:to>
      <xdr:col>10</xdr:col>
      <xdr:colOff>552450</xdr:colOff>
      <xdr:row>52</xdr:row>
      <xdr:rowOff>152400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56</xdr:row>
      <xdr:rowOff>76199</xdr:rowOff>
    </xdr:from>
    <xdr:to>
      <xdr:col>9</xdr:col>
      <xdr:colOff>619125</xdr:colOff>
      <xdr:row>71</xdr:row>
      <xdr:rowOff>104774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228600</xdr:colOff>
      <xdr:row>81</xdr:row>
      <xdr:rowOff>9525</xdr:rowOff>
    </xdr:from>
    <xdr:to>
      <xdr:col>10</xdr:col>
      <xdr:colOff>733425</xdr:colOff>
      <xdr:row>98</xdr:row>
      <xdr:rowOff>66675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723899</xdr:colOff>
      <xdr:row>102</xdr:row>
      <xdr:rowOff>9524</xdr:rowOff>
    </xdr:from>
    <xdr:to>
      <xdr:col>10</xdr:col>
      <xdr:colOff>723900</xdr:colOff>
      <xdr:row>119</xdr:row>
      <xdr:rowOff>171449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676275</xdr:colOff>
      <xdr:row>122</xdr:row>
      <xdr:rowOff>142874</xdr:rowOff>
    </xdr:from>
    <xdr:to>
      <xdr:col>9</xdr:col>
      <xdr:colOff>514350</xdr:colOff>
      <xdr:row>140</xdr:row>
      <xdr:rowOff>114299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25</xdr:row>
      <xdr:rowOff>85724</xdr:rowOff>
    </xdr:from>
    <xdr:to>
      <xdr:col>11</xdr:col>
      <xdr:colOff>361950</xdr:colOff>
      <xdr:row>40</xdr:row>
      <xdr:rowOff>190499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685800</xdr:colOff>
      <xdr:row>6</xdr:row>
      <xdr:rowOff>9525</xdr:rowOff>
    </xdr:from>
    <xdr:to>
      <xdr:col>7</xdr:col>
      <xdr:colOff>685800</xdr:colOff>
      <xdr:row>20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4"/>
  <sheetViews>
    <sheetView topLeftCell="E1" workbookViewId="0">
      <selection activeCell="G89" sqref="G89"/>
    </sheetView>
  </sheetViews>
  <sheetFormatPr baseColWidth="10" defaultRowHeight="15"/>
  <cols>
    <col min="2" max="2" width="32.28515625" customWidth="1"/>
    <col min="3" max="9" width="17.28515625" customWidth="1"/>
    <col min="10" max="13" width="11.5703125" bestFit="1" customWidth="1"/>
    <col min="14" max="14" width="11.140625" customWidth="1"/>
  </cols>
  <sheetData>
    <row r="3" spans="1:1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5">
      <c r="A4" t="s">
        <v>20</v>
      </c>
      <c r="B4" s="5">
        <v>61486.25</v>
      </c>
      <c r="C4" s="5">
        <v>73717.744999999995</v>
      </c>
      <c r="D4" s="5">
        <v>42799.06</v>
      </c>
      <c r="E4" s="5">
        <v>46972.74</v>
      </c>
      <c r="F4" s="5">
        <v>28183.84</v>
      </c>
      <c r="G4" s="5">
        <v>8301.18</v>
      </c>
      <c r="H4" s="5">
        <v>1809.53</v>
      </c>
      <c r="I4" s="5">
        <v>678.99</v>
      </c>
      <c r="J4" s="5">
        <v>2047.69</v>
      </c>
      <c r="K4" s="5">
        <v>449.49</v>
      </c>
      <c r="L4" s="5">
        <v>0</v>
      </c>
      <c r="M4" s="5">
        <v>124.39</v>
      </c>
    </row>
    <row r="5" spans="1:15">
      <c r="A5" t="s">
        <v>12</v>
      </c>
      <c r="B5" s="2">
        <v>0</v>
      </c>
      <c r="C5" s="2">
        <v>67956.27</v>
      </c>
      <c r="D5" s="2">
        <v>89708.47</v>
      </c>
      <c r="E5" s="2">
        <v>1325.91</v>
      </c>
      <c r="F5" s="2">
        <v>3205.76</v>
      </c>
      <c r="G5" s="2">
        <v>15129.23</v>
      </c>
      <c r="H5" s="2">
        <v>103040.57</v>
      </c>
      <c r="I5" s="2">
        <v>9226.91</v>
      </c>
      <c r="J5" s="2">
        <v>136.77000000000001</v>
      </c>
      <c r="K5" s="2">
        <v>0</v>
      </c>
      <c r="L5" s="2">
        <v>3419.67</v>
      </c>
      <c r="M5" s="2">
        <v>4476.2700000000004</v>
      </c>
      <c r="N5" s="2">
        <f>+SUM(B5:M5)</f>
        <v>297625.83</v>
      </c>
      <c r="O5">
        <v>297625.83</v>
      </c>
    </row>
    <row r="6" spans="1:15">
      <c r="A6" t="s">
        <v>13</v>
      </c>
      <c r="B6" s="2">
        <v>0</v>
      </c>
      <c r="C6" s="2">
        <v>42172.34</v>
      </c>
      <c r="D6" s="2">
        <v>29261.64</v>
      </c>
      <c r="E6" s="2">
        <v>22737.56</v>
      </c>
      <c r="F6" s="2">
        <v>1253.72</v>
      </c>
      <c r="G6" s="2">
        <v>1426.68</v>
      </c>
      <c r="H6" s="2">
        <v>20351.759999999998</v>
      </c>
      <c r="I6" s="2">
        <v>11228.84</v>
      </c>
      <c r="J6" s="2">
        <v>0</v>
      </c>
      <c r="K6" s="2">
        <v>0</v>
      </c>
      <c r="L6" s="2">
        <v>0</v>
      </c>
      <c r="M6" s="2">
        <v>781.83</v>
      </c>
      <c r="N6" s="2">
        <f>+SUM(B6:M6)</f>
        <v>129214.36999999998</v>
      </c>
      <c r="O6">
        <v>129214.37</v>
      </c>
    </row>
    <row r="7" spans="1:15">
      <c r="A7" t="s">
        <v>14</v>
      </c>
      <c r="B7" s="2">
        <v>781</v>
      </c>
      <c r="C7" s="2">
        <v>419.93</v>
      </c>
      <c r="D7" s="2">
        <v>0</v>
      </c>
      <c r="E7" s="2">
        <v>0</v>
      </c>
      <c r="F7" s="2">
        <v>0</v>
      </c>
      <c r="G7" s="2">
        <v>13971.81</v>
      </c>
      <c r="H7" s="2">
        <v>59986.95</v>
      </c>
      <c r="I7" s="2">
        <v>41560.31</v>
      </c>
      <c r="J7" s="2"/>
      <c r="K7" s="2"/>
      <c r="L7" s="2"/>
      <c r="M7" s="2"/>
      <c r="N7" s="1">
        <f>+SUM(B7:M7)</f>
        <v>116720</v>
      </c>
      <c r="O7" s="3">
        <v>116720</v>
      </c>
    </row>
    <row r="27" spans="1:15">
      <c r="A27" t="s">
        <v>15</v>
      </c>
    </row>
    <row r="32" spans="1:15">
      <c r="C32" s="4">
        <v>41122</v>
      </c>
      <c r="D32" s="4">
        <v>41153</v>
      </c>
      <c r="E32" s="4">
        <v>41183</v>
      </c>
      <c r="F32" s="4">
        <v>41214</v>
      </c>
      <c r="G32" s="4">
        <v>41244</v>
      </c>
      <c r="H32" s="4">
        <v>41275</v>
      </c>
      <c r="I32" s="4">
        <v>41306</v>
      </c>
      <c r="J32" s="4">
        <v>41334</v>
      </c>
      <c r="K32" s="4">
        <v>41365</v>
      </c>
      <c r="L32" s="4">
        <v>41395</v>
      </c>
      <c r="M32" s="4">
        <v>41426</v>
      </c>
      <c r="N32" s="4">
        <v>41456</v>
      </c>
      <c r="O32" s="4">
        <v>41487</v>
      </c>
    </row>
    <row r="33" spans="2:15">
      <c r="B33" t="s">
        <v>16</v>
      </c>
      <c r="C33" s="2">
        <v>11228.84</v>
      </c>
      <c r="D33" s="2">
        <v>0</v>
      </c>
      <c r="E33" s="2">
        <v>0</v>
      </c>
      <c r="F33" s="2">
        <v>0</v>
      </c>
      <c r="G33" s="2">
        <v>781.83</v>
      </c>
      <c r="H33" s="2">
        <v>781</v>
      </c>
      <c r="I33" s="2">
        <v>419.93</v>
      </c>
      <c r="J33" s="2">
        <v>0</v>
      </c>
      <c r="K33" s="2">
        <v>0</v>
      </c>
      <c r="L33" s="2">
        <v>0</v>
      </c>
      <c r="M33" s="2">
        <v>13971.81</v>
      </c>
      <c r="N33" s="2">
        <v>59986.95</v>
      </c>
      <c r="O33" s="2">
        <v>41560.31</v>
      </c>
    </row>
    <row r="34" spans="2: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57" spans="2:15">
      <c r="O57" s="4"/>
    </row>
    <row r="58" spans="2:15">
      <c r="C58" t="s">
        <v>7</v>
      </c>
      <c r="D58" t="s">
        <v>8</v>
      </c>
      <c r="E58" t="s">
        <v>9</v>
      </c>
      <c r="F58" t="s">
        <v>10</v>
      </c>
      <c r="G58" t="s">
        <v>11</v>
      </c>
      <c r="H58" t="s">
        <v>0</v>
      </c>
      <c r="I58" t="s">
        <v>1</v>
      </c>
      <c r="J58" t="s">
        <v>2</v>
      </c>
      <c r="K58" t="s">
        <v>3</v>
      </c>
      <c r="L58" t="s">
        <v>4</v>
      </c>
      <c r="M58" t="s">
        <v>5</v>
      </c>
      <c r="N58" t="s">
        <v>6</v>
      </c>
    </row>
    <row r="59" spans="2:15">
      <c r="B59" t="s">
        <v>19</v>
      </c>
      <c r="C59" s="7">
        <v>678.99</v>
      </c>
      <c r="D59" s="7">
        <v>2047.69</v>
      </c>
      <c r="E59" s="7">
        <v>449.49</v>
      </c>
      <c r="F59" s="7">
        <v>0</v>
      </c>
      <c r="G59" s="7">
        <v>124.39</v>
      </c>
      <c r="H59" s="8">
        <v>0</v>
      </c>
      <c r="I59" s="8">
        <v>67956.27</v>
      </c>
      <c r="J59" s="8">
        <v>89708.47</v>
      </c>
      <c r="K59" s="8">
        <v>1325.91</v>
      </c>
      <c r="L59" s="8">
        <v>3205.76</v>
      </c>
      <c r="M59" s="8">
        <v>15129.23</v>
      </c>
      <c r="N59" s="8">
        <v>103040.57</v>
      </c>
    </row>
    <row r="60" spans="2:15">
      <c r="B60" t="s">
        <v>18</v>
      </c>
      <c r="C60" s="6">
        <v>9226.91</v>
      </c>
      <c r="D60" s="6">
        <v>136.77000000000001</v>
      </c>
      <c r="E60" s="6">
        <v>0</v>
      </c>
      <c r="F60" s="6">
        <v>3419.67</v>
      </c>
      <c r="G60" s="6">
        <v>4476.2700000000004</v>
      </c>
      <c r="H60" s="6">
        <v>0</v>
      </c>
      <c r="I60" s="6">
        <v>42172.34</v>
      </c>
      <c r="J60" s="6">
        <v>29261.64</v>
      </c>
      <c r="K60" s="6">
        <v>22737.56</v>
      </c>
      <c r="L60" s="6">
        <v>1253.72</v>
      </c>
      <c r="M60" s="6">
        <v>1426.68</v>
      </c>
      <c r="N60" s="6">
        <v>20351.759999999998</v>
      </c>
    </row>
    <row r="61" spans="2:15">
      <c r="B61" t="s">
        <v>17</v>
      </c>
      <c r="C61" s="6">
        <v>11228.84</v>
      </c>
      <c r="D61" s="6">
        <v>0</v>
      </c>
      <c r="E61" s="6">
        <v>0</v>
      </c>
      <c r="F61" s="6">
        <v>0</v>
      </c>
      <c r="G61" s="6">
        <v>781.83</v>
      </c>
      <c r="H61" s="6">
        <v>781</v>
      </c>
      <c r="I61" s="6">
        <v>419.93</v>
      </c>
      <c r="J61" s="6">
        <v>0</v>
      </c>
      <c r="K61" s="6">
        <v>0</v>
      </c>
      <c r="L61" s="6">
        <v>0</v>
      </c>
      <c r="M61" s="6">
        <v>13971.81</v>
      </c>
      <c r="N61" s="6">
        <v>59986.95</v>
      </c>
      <c r="O61" s="2"/>
    </row>
    <row r="62" spans="2:15">
      <c r="C62" s="6">
        <f>+C61-C60</f>
        <v>2001.9300000000003</v>
      </c>
      <c r="D62" s="6">
        <f t="shared" ref="D62:N62" si="0">+D61-D60</f>
        <v>-136.77000000000001</v>
      </c>
      <c r="E62" s="6">
        <f t="shared" si="0"/>
        <v>0</v>
      </c>
      <c r="F62" s="6">
        <f t="shared" si="0"/>
        <v>-3419.67</v>
      </c>
      <c r="G62" s="6">
        <f t="shared" si="0"/>
        <v>-3694.4400000000005</v>
      </c>
      <c r="H62" s="6">
        <f t="shared" si="0"/>
        <v>781</v>
      </c>
      <c r="I62" s="6">
        <f t="shared" si="0"/>
        <v>-41752.409999999996</v>
      </c>
      <c r="J62" s="6">
        <f t="shared" si="0"/>
        <v>-29261.64</v>
      </c>
      <c r="K62" s="6">
        <f t="shared" si="0"/>
        <v>-22737.56</v>
      </c>
      <c r="L62" s="6">
        <f t="shared" si="0"/>
        <v>-1253.72</v>
      </c>
      <c r="M62" s="6">
        <f t="shared" si="0"/>
        <v>12545.13</v>
      </c>
      <c r="N62" s="6">
        <f t="shared" si="0"/>
        <v>39635.19</v>
      </c>
      <c r="O62" s="2"/>
    </row>
    <row r="92" spans="2:14">
      <c r="C92" t="s">
        <v>7</v>
      </c>
      <c r="D92" t="s">
        <v>8</v>
      </c>
      <c r="E92" t="s">
        <v>9</v>
      </c>
      <c r="F92" t="s">
        <v>10</v>
      </c>
      <c r="G92" t="s">
        <v>11</v>
      </c>
      <c r="H92" t="s">
        <v>0</v>
      </c>
      <c r="I92" t="s">
        <v>1</v>
      </c>
      <c r="J92" t="s">
        <v>2</v>
      </c>
      <c r="K92" t="s">
        <v>3</v>
      </c>
      <c r="L92" t="s">
        <v>4</v>
      </c>
      <c r="M92" t="s">
        <v>5</v>
      </c>
      <c r="N92" t="s">
        <v>6</v>
      </c>
    </row>
    <row r="93" spans="2:14">
      <c r="B93" t="s">
        <v>18</v>
      </c>
      <c r="C93" s="6">
        <v>9226.91</v>
      </c>
      <c r="D93" s="6">
        <v>136.77000000000001</v>
      </c>
      <c r="E93" s="6">
        <v>0</v>
      </c>
      <c r="F93" s="6">
        <v>3419.67</v>
      </c>
      <c r="G93" s="6">
        <v>4476.2700000000004</v>
      </c>
      <c r="H93" s="6">
        <v>0</v>
      </c>
      <c r="I93" s="6">
        <v>42172.34</v>
      </c>
      <c r="J93" s="6">
        <v>29261.64</v>
      </c>
      <c r="K93" s="6">
        <v>22737.56</v>
      </c>
      <c r="L93" s="6">
        <v>1253.72</v>
      </c>
      <c r="M93" s="6">
        <v>1426.68</v>
      </c>
      <c r="N93" s="6">
        <v>20351.759999999998</v>
      </c>
    </row>
    <row r="94" spans="2:14">
      <c r="B94" t="s">
        <v>17</v>
      </c>
      <c r="C94" s="6">
        <v>11228.84</v>
      </c>
      <c r="D94" s="6">
        <v>0</v>
      </c>
      <c r="E94" s="6">
        <v>0</v>
      </c>
      <c r="F94" s="6">
        <v>0</v>
      </c>
      <c r="G94" s="6">
        <v>781.83</v>
      </c>
      <c r="H94" s="6">
        <v>781</v>
      </c>
      <c r="I94" s="6">
        <v>419.93</v>
      </c>
      <c r="J94" s="6">
        <v>0</v>
      </c>
      <c r="K94" s="6">
        <v>0</v>
      </c>
      <c r="L94" s="6">
        <v>0</v>
      </c>
      <c r="M94" s="6">
        <v>13971.81</v>
      </c>
      <c r="N94" s="6">
        <v>59986.95</v>
      </c>
    </row>
    <row r="95" spans="2:14">
      <c r="C95" s="6">
        <f>+C94-C93</f>
        <v>2001.9300000000003</v>
      </c>
      <c r="D95" s="6">
        <f t="shared" ref="D95:N95" si="1">+D94-D93</f>
        <v>-136.77000000000001</v>
      </c>
      <c r="E95" s="6">
        <f t="shared" si="1"/>
        <v>0</v>
      </c>
      <c r="F95" s="6">
        <f t="shared" si="1"/>
        <v>-3419.67</v>
      </c>
      <c r="G95" s="6">
        <f t="shared" si="1"/>
        <v>-3694.4400000000005</v>
      </c>
      <c r="H95" s="6">
        <f t="shared" si="1"/>
        <v>781</v>
      </c>
      <c r="I95" s="6">
        <f t="shared" si="1"/>
        <v>-41752.409999999996</v>
      </c>
      <c r="J95" s="6">
        <f t="shared" si="1"/>
        <v>-29261.64</v>
      </c>
      <c r="K95" s="6">
        <f t="shared" si="1"/>
        <v>-22737.56</v>
      </c>
      <c r="L95" s="6">
        <f t="shared" si="1"/>
        <v>-1253.72</v>
      </c>
      <c r="M95" s="6">
        <f t="shared" si="1"/>
        <v>12545.13</v>
      </c>
      <c r="N95" s="6">
        <f t="shared" si="1"/>
        <v>39635.19</v>
      </c>
    </row>
    <row r="99" spans="2:14">
      <c r="C99" t="s">
        <v>7</v>
      </c>
      <c r="D99" t="s">
        <v>8</v>
      </c>
      <c r="E99" t="s">
        <v>9</v>
      </c>
      <c r="F99" t="s">
        <v>10</v>
      </c>
      <c r="G99" t="s">
        <v>11</v>
      </c>
      <c r="H99" t="s">
        <v>0</v>
      </c>
      <c r="I99" t="s">
        <v>1</v>
      </c>
      <c r="J99" t="s">
        <v>2</v>
      </c>
      <c r="K99" t="s">
        <v>3</v>
      </c>
      <c r="L99" t="s">
        <v>4</v>
      </c>
      <c r="M99" t="s">
        <v>5</v>
      </c>
      <c r="N99" t="s">
        <v>6</v>
      </c>
    </row>
    <row r="100" spans="2:14">
      <c r="B100" t="s">
        <v>21</v>
      </c>
      <c r="C100" s="2">
        <v>2001.9300000000003</v>
      </c>
      <c r="D100" s="2">
        <v>-136.77000000000001</v>
      </c>
      <c r="E100" s="2">
        <v>0</v>
      </c>
      <c r="F100" s="2">
        <v>-3419.67</v>
      </c>
      <c r="G100" s="2">
        <v>-3694.4400000000005</v>
      </c>
      <c r="H100" s="2">
        <v>781</v>
      </c>
      <c r="I100" s="2">
        <v>-41752.409999999996</v>
      </c>
      <c r="J100" s="2">
        <v>-29261.64</v>
      </c>
      <c r="K100" s="2">
        <v>-22737.56</v>
      </c>
      <c r="L100" s="2">
        <v>-1253.72</v>
      </c>
      <c r="M100" s="2">
        <v>12545.13</v>
      </c>
      <c r="N100" s="2">
        <v>39635.19</v>
      </c>
    </row>
    <row r="125" spans="2:10">
      <c r="B125" s="10"/>
      <c r="C125" s="11">
        <v>2005</v>
      </c>
      <c r="D125" s="11">
        <v>2006</v>
      </c>
      <c r="E125" s="11">
        <v>2007</v>
      </c>
      <c r="F125" s="11">
        <v>2008</v>
      </c>
      <c r="G125" s="11">
        <v>2009</v>
      </c>
      <c r="H125" s="11">
        <v>2010</v>
      </c>
      <c r="I125" s="11">
        <v>2011</v>
      </c>
      <c r="J125" s="11">
        <v>2012</v>
      </c>
    </row>
    <row r="126" spans="2:10" ht="33" customHeight="1">
      <c r="B126" s="12" t="s">
        <v>22</v>
      </c>
      <c r="C126" s="13">
        <v>437496</v>
      </c>
      <c r="D126" s="13">
        <v>475514.68099999998</v>
      </c>
      <c r="E126" s="13">
        <v>473601.41000000003</v>
      </c>
      <c r="F126" s="13">
        <v>404797.05000000005</v>
      </c>
      <c r="G126" s="13">
        <v>205990.27000000002</v>
      </c>
      <c r="H126" s="13">
        <v>266570.90999999997</v>
      </c>
      <c r="I126" s="13">
        <v>297625.83</v>
      </c>
      <c r="J126" s="13">
        <v>129214.37</v>
      </c>
    </row>
    <row r="148" spans="2:10">
      <c r="B148" s="10"/>
      <c r="C148" s="11">
        <v>2005</v>
      </c>
      <c r="D148" s="11">
        <v>2006</v>
      </c>
      <c r="E148" s="11">
        <v>2007</v>
      </c>
      <c r="F148" s="11">
        <v>2008</v>
      </c>
      <c r="G148" s="11">
        <v>2009</v>
      </c>
      <c r="H148" s="11">
        <v>2010</v>
      </c>
      <c r="I148" s="11">
        <v>2011</v>
      </c>
      <c r="J148" s="11">
        <v>2012</v>
      </c>
    </row>
    <row r="149" spans="2:10" ht="30">
      <c r="B149" s="12" t="s">
        <v>22</v>
      </c>
      <c r="C149" s="13">
        <v>437496</v>
      </c>
      <c r="D149" s="13">
        <v>475514.68099999998</v>
      </c>
      <c r="E149" s="13">
        <v>473601.41000000003</v>
      </c>
      <c r="F149" s="13">
        <v>404797.05000000005</v>
      </c>
      <c r="G149" s="13">
        <v>205990.27000000002</v>
      </c>
      <c r="H149" s="13">
        <v>266570.90999999997</v>
      </c>
      <c r="I149" s="13">
        <v>297625.83</v>
      </c>
      <c r="J149" s="13">
        <v>129214.37</v>
      </c>
    </row>
    <row r="150" spans="2:10">
      <c r="D150" s="14">
        <f>+D149-C149</f>
        <v>38018.680999999982</v>
      </c>
      <c r="E150" s="14">
        <f t="shared" ref="E150:J150" si="2">+E149-D149</f>
        <v>-1913.2709999999497</v>
      </c>
      <c r="F150" s="14">
        <f t="shared" si="2"/>
        <v>-68804.359999999986</v>
      </c>
      <c r="G150" s="14">
        <f t="shared" si="2"/>
        <v>-198806.78000000003</v>
      </c>
      <c r="H150" s="14">
        <f t="shared" si="2"/>
        <v>60580.639999999956</v>
      </c>
      <c r="I150" s="14">
        <f t="shared" si="2"/>
        <v>31054.920000000042</v>
      </c>
      <c r="J150" s="14">
        <f t="shared" si="2"/>
        <v>-168411.46000000002</v>
      </c>
    </row>
    <row r="151" spans="2:10">
      <c r="D151" s="15">
        <f>+D150/C149</f>
        <v>8.690063680582219E-2</v>
      </c>
      <c r="E151" s="15">
        <f t="shared" ref="E151:J151" si="3">+E150/D149</f>
        <v>-4.0235792425511877E-3</v>
      </c>
      <c r="F151" s="15">
        <f t="shared" si="3"/>
        <v>-0.14527904382717099</v>
      </c>
      <c r="G151" s="15">
        <f t="shared" si="3"/>
        <v>-0.49112704749207042</v>
      </c>
      <c r="H151" s="15">
        <f t="shared" si="3"/>
        <v>0.2940946676753225</v>
      </c>
      <c r="I151" s="15">
        <f t="shared" si="3"/>
        <v>0.11649778289761642</v>
      </c>
      <c r="J151" s="15">
        <f t="shared" si="3"/>
        <v>-0.56584961056639471</v>
      </c>
    </row>
    <row r="153" spans="2:10">
      <c r="C153" s="9" t="s">
        <v>23</v>
      </c>
      <c r="D153" s="9" t="s">
        <v>24</v>
      </c>
      <c r="E153" s="9" t="s">
        <v>26</v>
      </c>
      <c r="F153" s="9" t="s">
        <v>25</v>
      </c>
      <c r="G153" s="9" t="s">
        <v>27</v>
      </c>
      <c r="H153" s="9" t="s">
        <v>28</v>
      </c>
      <c r="I153" s="9" t="s">
        <v>29</v>
      </c>
    </row>
    <row r="154" spans="2:10" ht="30">
      <c r="B154" s="12" t="s">
        <v>22</v>
      </c>
      <c r="C154" s="16">
        <v>8.690063680582219E-2</v>
      </c>
      <c r="D154" s="16">
        <v>-4.0235792425511877E-3</v>
      </c>
      <c r="E154" s="16">
        <v>-0.14527904382717099</v>
      </c>
      <c r="F154" s="16">
        <v>-0.49112704749207042</v>
      </c>
      <c r="G154" s="16">
        <v>0.2940946676753225</v>
      </c>
      <c r="H154" s="16">
        <v>0.11649778289761642</v>
      </c>
      <c r="I154" s="16">
        <v>-0.56584961056639471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99"/>
  <sheetViews>
    <sheetView topLeftCell="H70" workbookViewId="0">
      <selection activeCell="M180" sqref="M180"/>
    </sheetView>
  </sheetViews>
  <sheetFormatPr baseColWidth="10" defaultRowHeight="15"/>
  <cols>
    <col min="1" max="1" width="16.7109375" style="17" customWidth="1"/>
    <col min="2" max="16384" width="11.42578125" style="17"/>
  </cols>
  <sheetData>
    <row r="3" spans="1:19">
      <c r="B3" s="49" t="s">
        <v>30</v>
      </c>
      <c r="C3" s="50">
        <v>2005</v>
      </c>
      <c r="D3" s="50">
        <v>2006</v>
      </c>
      <c r="E3" s="50">
        <v>2007</v>
      </c>
      <c r="F3" s="50">
        <v>2008</v>
      </c>
      <c r="G3" s="50">
        <v>2009</v>
      </c>
      <c r="H3" s="50">
        <v>2010</v>
      </c>
      <c r="I3" s="50">
        <v>2011</v>
      </c>
      <c r="J3" s="51">
        <v>2012</v>
      </c>
      <c r="K3" s="106">
        <v>2013</v>
      </c>
      <c r="L3" s="107"/>
      <c r="M3" s="107"/>
      <c r="N3" s="107"/>
      <c r="O3" s="107"/>
      <c r="P3" s="107"/>
      <c r="Q3" s="107"/>
      <c r="R3" s="107"/>
      <c r="S3" s="108"/>
    </row>
    <row r="4" spans="1:19">
      <c r="B4" s="52"/>
      <c r="C4" s="53"/>
      <c r="D4" s="54"/>
      <c r="E4" s="54"/>
      <c r="F4" s="21"/>
      <c r="G4" s="21"/>
      <c r="H4" s="55"/>
      <c r="I4" s="55"/>
      <c r="J4" s="55"/>
      <c r="K4" s="56" t="s">
        <v>31</v>
      </c>
      <c r="L4" s="56" t="s">
        <v>32</v>
      </c>
      <c r="M4" s="56" t="s">
        <v>33</v>
      </c>
      <c r="N4" s="56" t="s">
        <v>34</v>
      </c>
      <c r="O4" s="56" t="s">
        <v>35</v>
      </c>
      <c r="P4" s="56" t="s">
        <v>36</v>
      </c>
      <c r="Q4" s="56" t="s">
        <v>37</v>
      </c>
      <c r="R4" s="56" t="s">
        <v>38</v>
      </c>
      <c r="S4" s="55" t="s">
        <v>39</v>
      </c>
    </row>
    <row r="5" spans="1:19">
      <c r="B5" s="18" t="s">
        <v>40</v>
      </c>
      <c r="C5" s="57">
        <v>9735.6100000000024</v>
      </c>
      <c r="D5" s="57">
        <v>16467.07</v>
      </c>
      <c r="E5" s="57">
        <v>16862.709999999995</v>
      </c>
      <c r="F5" s="58">
        <v>13462.830000000002</v>
      </c>
      <c r="G5" s="58">
        <v>15376.62</v>
      </c>
      <c r="H5" s="59">
        <f>SUM(H7:H74)</f>
        <v>7213.6899999999987</v>
      </c>
      <c r="I5" s="60">
        <f t="shared" ref="I5:S5" si="0">SUM(I7:I75)</f>
        <v>6814.079999999999</v>
      </c>
      <c r="J5" s="59">
        <f t="shared" si="0"/>
        <v>5615.6</v>
      </c>
      <c r="K5" s="19">
        <f t="shared" si="0"/>
        <v>1478.55</v>
      </c>
      <c r="L5" s="19">
        <f t="shared" si="0"/>
        <v>769.61</v>
      </c>
      <c r="M5" s="19">
        <f t="shared" si="0"/>
        <v>314.73</v>
      </c>
      <c r="N5" s="19">
        <f t="shared" si="0"/>
        <v>250.91000000000003</v>
      </c>
      <c r="O5" s="19">
        <f t="shared" si="0"/>
        <v>261.23</v>
      </c>
      <c r="P5" s="19">
        <f t="shared" si="0"/>
        <v>241.10000000000002</v>
      </c>
      <c r="Q5" s="19">
        <f t="shared" si="0"/>
        <v>254.11</v>
      </c>
      <c r="R5" s="19"/>
      <c r="S5" s="19">
        <f t="shared" si="0"/>
        <v>3570.24</v>
      </c>
    </row>
    <row r="6" spans="1:19">
      <c r="B6" s="61"/>
      <c r="C6" s="62"/>
      <c r="D6" s="63"/>
      <c r="E6" s="64"/>
      <c r="F6" s="24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>
      <c r="A7" s="17">
        <v>1</v>
      </c>
      <c r="B7" s="21" t="s">
        <v>41</v>
      </c>
      <c r="C7" s="22">
        <v>4.5</v>
      </c>
      <c r="D7" s="23"/>
      <c r="E7" s="24"/>
      <c r="F7" s="21"/>
      <c r="G7" s="21">
        <v>197.73</v>
      </c>
      <c r="H7" s="25">
        <v>20.100000000000001</v>
      </c>
      <c r="I7" s="21">
        <v>51.76</v>
      </c>
      <c r="J7" s="21">
        <v>1.72</v>
      </c>
      <c r="K7" s="21" t="s">
        <v>42</v>
      </c>
      <c r="L7" s="21"/>
      <c r="M7" s="21"/>
      <c r="N7" s="21"/>
      <c r="O7" s="21"/>
      <c r="P7" s="21">
        <v>0.27</v>
      </c>
      <c r="Q7" s="25">
        <v>0.4</v>
      </c>
      <c r="R7" s="25"/>
      <c r="S7" s="25">
        <f>SUM(K7:Q7)</f>
        <v>0.67</v>
      </c>
    </row>
    <row r="8" spans="1:19">
      <c r="A8" s="17">
        <v>1</v>
      </c>
      <c r="B8" s="21" t="s">
        <v>43</v>
      </c>
      <c r="C8" s="22"/>
      <c r="D8" s="23"/>
      <c r="E8" s="24"/>
      <c r="F8" s="21">
        <v>0.04</v>
      </c>
      <c r="G8" s="21"/>
      <c r="H8" s="21"/>
      <c r="I8" s="21">
        <v>0.01</v>
      </c>
      <c r="J8" s="21"/>
      <c r="K8" s="21"/>
      <c r="L8" s="21"/>
      <c r="M8" s="21"/>
      <c r="N8" s="21"/>
      <c r="O8" s="21"/>
      <c r="P8" s="21"/>
      <c r="Q8" s="25"/>
      <c r="R8" s="25"/>
      <c r="S8" s="25"/>
    </row>
    <row r="9" spans="1:19">
      <c r="A9" s="17">
        <v>1</v>
      </c>
      <c r="B9" s="21" t="s">
        <v>44</v>
      </c>
      <c r="C9" s="22"/>
      <c r="D9" s="23">
        <v>0.61</v>
      </c>
      <c r="E9" s="24">
        <v>5.39</v>
      </c>
      <c r="F9" s="21">
        <v>2.2999999999999998</v>
      </c>
      <c r="G9" s="21">
        <v>17.850000000000001</v>
      </c>
      <c r="H9" s="25">
        <v>2.57</v>
      </c>
      <c r="I9" s="21"/>
      <c r="J9" s="21">
        <v>3.81</v>
      </c>
      <c r="K9" s="21">
        <v>0.5</v>
      </c>
      <c r="L9" s="21"/>
      <c r="M9" s="21"/>
      <c r="N9" s="21">
        <v>0.04</v>
      </c>
      <c r="O9" s="21">
        <v>1.47</v>
      </c>
      <c r="P9" s="21">
        <v>0.13</v>
      </c>
      <c r="Q9" s="25">
        <v>0.71</v>
      </c>
      <c r="R9" s="25"/>
      <c r="S9" s="25">
        <f t="shared" ref="S9:S71" si="1">SUM(K9:Q9)</f>
        <v>2.8499999999999996</v>
      </c>
    </row>
    <row r="10" spans="1:19">
      <c r="A10" s="17">
        <v>1</v>
      </c>
      <c r="B10" s="21" t="s">
        <v>45</v>
      </c>
      <c r="C10" s="22"/>
      <c r="D10" s="23">
        <v>32.42</v>
      </c>
      <c r="E10" s="24">
        <v>19.36</v>
      </c>
      <c r="F10" s="21">
        <v>42.11</v>
      </c>
      <c r="G10" s="21">
        <v>87.25</v>
      </c>
      <c r="H10" s="25">
        <v>130.08000000000001</v>
      </c>
      <c r="I10" s="21">
        <v>111.78</v>
      </c>
      <c r="J10" s="21">
        <v>70.33</v>
      </c>
      <c r="K10" s="21"/>
      <c r="L10" s="21">
        <v>0.27</v>
      </c>
      <c r="M10" s="21">
        <v>7.0000000000000007E-2</v>
      </c>
      <c r="N10" s="21">
        <v>3.76</v>
      </c>
      <c r="O10" s="21">
        <v>6.99</v>
      </c>
      <c r="P10" s="21">
        <v>7.58</v>
      </c>
      <c r="Q10" s="25">
        <v>8.98</v>
      </c>
      <c r="R10" s="25"/>
      <c r="S10" s="25">
        <f t="shared" si="1"/>
        <v>27.650000000000002</v>
      </c>
    </row>
    <row r="11" spans="1:19">
      <c r="A11" s="17">
        <v>1</v>
      </c>
      <c r="B11" s="21" t="s">
        <v>46</v>
      </c>
      <c r="C11" s="22"/>
      <c r="D11" s="23"/>
      <c r="E11" s="24"/>
      <c r="F11" s="21">
        <v>0.1</v>
      </c>
      <c r="G11" s="21">
        <v>7.0000000000000007E-2</v>
      </c>
      <c r="H11" s="25"/>
      <c r="I11" s="21"/>
      <c r="J11" s="21"/>
      <c r="K11" s="21"/>
      <c r="L11" s="21"/>
      <c r="M11" s="21"/>
      <c r="N11" s="21"/>
      <c r="O11" s="21"/>
      <c r="P11" s="21"/>
      <c r="Q11" s="25"/>
      <c r="R11" s="25"/>
      <c r="S11" s="25"/>
    </row>
    <row r="12" spans="1:19">
      <c r="A12" s="17">
        <v>1</v>
      </c>
      <c r="B12" s="21" t="s">
        <v>47</v>
      </c>
      <c r="C12" s="22"/>
      <c r="D12" s="23"/>
      <c r="E12" s="24"/>
      <c r="F12" s="21">
        <v>0.39</v>
      </c>
      <c r="G12" s="21">
        <v>0.39</v>
      </c>
      <c r="H12" s="25">
        <v>0.04</v>
      </c>
      <c r="I12" s="21">
        <v>0.34</v>
      </c>
      <c r="J12" s="21"/>
      <c r="K12" s="21"/>
      <c r="L12" s="21"/>
      <c r="M12" s="21"/>
      <c r="N12" s="21"/>
      <c r="O12" s="21"/>
      <c r="P12" s="21"/>
      <c r="Q12" s="25"/>
      <c r="R12" s="25"/>
      <c r="S12" s="25"/>
    </row>
    <row r="13" spans="1:19">
      <c r="A13" s="17">
        <v>1</v>
      </c>
      <c r="B13" s="21" t="s">
        <v>48</v>
      </c>
      <c r="C13" s="22"/>
      <c r="D13" s="23"/>
      <c r="E13" s="24"/>
      <c r="F13" s="21"/>
      <c r="G13" s="21"/>
      <c r="H13" s="25"/>
      <c r="I13" s="21"/>
      <c r="J13" s="21"/>
      <c r="K13" s="21"/>
      <c r="L13" s="21"/>
      <c r="M13" s="21"/>
      <c r="N13" s="21">
        <v>0.02</v>
      </c>
      <c r="O13" s="21"/>
      <c r="P13" s="21"/>
      <c r="Q13" s="25"/>
      <c r="R13" s="25"/>
      <c r="S13" s="25">
        <f t="shared" si="1"/>
        <v>0.02</v>
      </c>
    </row>
    <row r="14" spans="1:19">
      <c r="A14" s="17">
        <v>1</v>
      </c>
      <c r="B14" s="21" t="s">
        <v>49</v>
      </c>
      <c r="C14" s="22"/>
      <c r="D14" s="23"/>
      <c r="E14" s="24"/>
      <c r="F14" s="21"/>
      <c r="G14" s="21"/>
      <c r="H14" s="25">
        <v>63.85</v>
      </c>
      <c r="I14" s="21">
        <v>95.4</v>
      </c>
      <c r="J14" s="21">
        <v>36.979999999999997</v>
      </c>
      <c r="K14" s="21"/>
      <c r="L14" s="21"/>
      <c r="M14" s="21">
        <v>1</v>
      </c>
      <c r="N14" s="21">
        <v>0.02</v>
      </c>
      <c r="O14" s="21"/>
      <c r="P14" s="21"/>
      <c r="Q14" s="25"/>
      <c r="R14" s="25"/>
      <c r="S14" s="25">
        <f t="shared" si="1"/>
        <v>1.02</v>
      </c>
    </row>
    <row r="15" spans="1:19">
      <c r="A15" s="17">
        <v>1</v>
      </c>
      <c r="B15" s="21" t="s">
        <v>50</v>
      </c>
      <c r="C15" s="22">
        <v>7.54</v>
      </c>
      <c r="D15" s="23">
        <v>74.98</v>
      </c>
      <c r="E15" s="24">
        <v>51.75</v>
      </c>
      <c r="F15" s="21">
        <v>79.33</v>
      </c>
      <c r="G15" s="21">
        <v>721.4</v>
      </c>
      <c r="H15" s="25">
        <v>225.08</v>
      </c>
      <c r="I15" s="21">
        <v>35.729999999999997</v>
      </c>
      <c r="J15" s="21">
        <v>95.27</v>
      </c>
      <c r="K15" s="21"/>
      <c r="L15" s="21"/>
      <c r="M15" s="21">
        <v>1.05</v>
      </c>
      <c r="N15" s="21">
        <v>0.65</v>
      </c>
      <c r="O15" s="25">
        <v>0.7</v>
      </c>
      <c r="P15" s="21">
        <v>0.04</v>
      </c>
      <c r="Q15" s="25">
        <v>7.0000000000000007E-2</v>
      </c>
      <c r="R15" s="25"/>
      <c r="S15" s="25">
        <f t="shared" si="1"/>
        <v>2.5100000000000002</v>
      </c>
    </row>
    <row r="16" spans="1:19">
      <c r="A16" s="17">
        <v>1</v>
      </c>
      <c r="B16" s="21" t="s">
        <v>51</v>
      </c>
      <c r="C16" s="22">
        <v>4416.4799999999996</v>
      </c>
      <c r="D16" s="23">
        <v>8252.58</v>
      </c>
      <c r="E16" s="24">
        <v>7152.32</v>
      </c>
      <c r="F16" s="21">
        <v>8169.69</v>
      </c>
      <c r="G16" s="26">
        <v>7780.93</v>
      </c>
      <c r="H16" s="25">
        <v>281.17</v>
      </c>
      <c r="I16" s="26">
        <v>1198.92</v>
      </c>
      <c r="J16" s="26">
        <v>86.58</v>
      </c>
      <c r="K16" s="21"/>
      <c r="L16" s="21">
        <v>26.12</v>
      </c>
      <c r="M16" s="21">
        <v>12.2</v>
      </c>
      <c r="N16" s="21">
        <v>0.59</v>
      </c>
      <c r="O16" s="25">
        <v>0.7</v>
      </c>
      <c r="P16" s="21">
        <v>0.34</v>
      </c>
      <c r="Q16" s="25">
        <v>1.85</v>
      </c>
      <c r="R16" s="25"/>
      <c r="S16" s="25">
        <f t="shared" si="1"/>
        <v>41.800000000000011</v>
      </c>
    </row>
    <row r="17" spans="1:19">
      <c r="A17" s="17">
        <v>1</v>
      </c>
      <c r="B17" s="21" t="s">
        <v>52</v>
      </c>
      <c r="C17" s="22">
        <v>323.5</v>
      </c>
      <c r="D17" s="23">
        <v>283.33</v>
      </c>
      <c r="E17" s="24">
        <v>494.2</v>
      </c>
      <c r="F17" s="21">
        <v>529.92999999999995</v>
      </c>
      <c r="G17" s="21">
        <v>590.20000000000005</v>
      </c>
      <c r="H17" s="25">
        <v>520.64</v>
      </c>
      <c r="I17" s="21">
        <v>365.11</v>
      </c>
      <c r="J17" s="21">
        <v>111.72</v>
      </c>
      <c r="K17" s="21">
        <v>4.92</v>
      </c>
      <c r="L17" s="21">
        <v>6.71</v>
      </c>
      <c r="M17" s="21">
        <v>6.5</v>
      </c>
      <c r="N17" s="21">
        <v>22.83</v>
      </c>
      <c r="O17" s="21">
        <v>12.95</v>
      </c>
      <c r="P17" s="21">
        <v>10.17</v>
      </c>
      <c r="Q17" s="25">
        <v>15.66</v>
      </c>
      <c r="R17" s="25"/>
      <c r="S17" s="25">
        <f t="shared" si="1"/>
        <v>79.739999999999995</v>
      </c>
    </row>
    <row r="18" spans="1:19">
      <c r="A18" s="17">
        <v>1</v>
      </c>
      <c r="B18" s="21" t="s">
        <v>53</v>
      </c>
      <c r="C18" s="22">
        <v>4.1100000000000003</v>
      </c>
      <c r="D18" s="23">
        <v>5.01</v>
      </c>
      <c r="E18" s="24">
        <v>2</v>
      </c>
      <c r="F18" s="21">
        <v>3.67</v>
      </c>
      <c r="G18" s="21">
        <v>9.58</v>
      </c>
      <c r="H18" s="25">
        <v>4.4400000000000004</v>
      </c>
      <c r="I18" s="21">
        <v>5.79</v>
      </c>
      <c r="J18" s="21">
        <v>1.79</v>
      </c>
      <c r="K18" s="21"/>
      <c r="L18" s="21"/>
      <c r="M18" s="21"/>
      <c r="N18" s="21">
        <v>0.01</v>
      </c>
      <c r="O18" s="21">
        <v>0.25</v>
      </c>
      <c r="P18" s="21">
        <v>0.08</v>
      </c>
      <c r="Q18" s="25">
        <v>0.02</v>
      </c>
      <c r="R18" s="25"/>
      <c r="S18" s="25">
        <f t="shared" si="1"/>
        <v>0.36000000000000004</v>
      </c>
    </row>
    <row r="19" spans="1:19">
      <c r="A19" s="17">
        <v>1</v>
      </c>
      <c r="B19" s="21" t="s">
        <v>54</v>
      </c>
      <c r="C19" s="22"/>
      <c r="D19" s="23">
        <v>0.53</v>
      </c>
      <c r="E19" s="24"/>
      <c r="F19" s="21"/>
      <c r="G19" s="21"/>
      <c r="H19" s="25"/>
      <c r="I19" s="21"/>
      <c r="J19" s="21"/>
      <c r="K19" s="21"/>
      <c r="L19" s="21"/>
      <c r="M19" s="21"/>
      <c r="N19" s="21"/>
      <c r="O19" s="21"/>
      <c r="P19" s="21"/>
      <c r="Q19" s="25"/>
      <c r="R19" s="25"/>
      <c r="S19" s="25"/>
    </row>
    <row r="20" spans="1:19">
      <c r="A20" s="17">
        <v>1</v>
      </c>
      <c r="B20" s="21" t="s">
        <v>55</v>
      </c>
      <c r="C20" s="22"/>
      <c r="D20" s="23"/>
      <c r="E20" s="24"/>
      <c r="F20" s="21"/>
      <c r="G20" s="21">
        <v>0.24</v>
      </c>
      <c r="H20" s="25">
        <v>0.12</v>
      </c>
      <c r="I20" s="21"/>
      <c r="J20" s="21"/>
      <c r="K20" s="21"/>
      <c r="L20" s="21"/>
      <c r="M20" s="21"/>
      <c r="N20" s="21"/>
      <c r="O20" s="21"/>
      <c r="P20" s="21"/>
      <c r="Q20" s="25"/>
      <c r="R20" s="25"/>
      <c r="S20" s="25"/>
    </row>
    <row r="21" spans="1:19">
      <c r="A21" s="17">
        <v>1</v>
      </c>
      <c r="B21" s="21" t="s">
        <v>56</v>
      </c>
      <c r="C21" s="22"/>
      <c r="D21" s="23"/>
      <c r="E21" s="24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25"/>
      <c r="R21" s="25"/>
      <c r="S21" s="25"/>
    </row>
    <row r="22" spans="1:19">
      <c r="A22" s="17">
        <v>1</v>
      </c>
      <c r="B22" s="21" t="s">
        <v>57</v>
      </c>
      <c r="C22" s="22"/>
      <c r="D22" s="23">
        <v>0.2</v>
      </c>
      <c r="E22" s="24">
        <v>0.28999999999999998</v>
      </c>
      <c r="F22" s="21">
        <v>0.26</v>
      </c>
      <c r="G22" s="21">
        <v>5.71</v>
      </c>
      <c r="H22" s="25">
        <v>0.43</v>
      </c>
      <c r="I22" s="21"/>
      <c r="J22" s="21"/>
      <c r="K22" s="21"/>
      <c r="L22" s="21"/>
      <c r="M22" s="21"/>
      <c r="N22" s="21">
        <v>0.01</v>
      </c>
      <c r="O22" s="21"/>
      <c r="P22" s="21"/>
      <c r="Q22" s="25"/>
      <c r="R22" s="25"/>
      <c r="S22" s="25">
        <f t="shared" si="1"/>
        <v>0.01</v>
      </c>
    </row>
    <row r="23" spans="1:19">
      <c r="A23" s="17">
        <v>1</v>
      </c>
      <c r="B23" s="21" t="s">
        <v>58</v>
      </c>
      <c r="C23" s="22"/>
      <c r="D23" s="23">
        <v>1</v>
      </c>
      <c r="E23" s="24"/>
      <c r="F23" s="21">
        <v>0.16</v>
      </c>
      <c r="G23" s="21">
        <v>0.67</v>
      </c>
      <c r="H23" s="25">
        <v>0.3</v>
      </c>
      <c r="I23" s="21">
        <v>0.01</v>
      </c>
      <c r="J23" s="21"/>
      <c r="K23" s="21"/>
      <c r="L23" s="21"/>
      <c r="M23" s="21"/>
      <c r="N23" s="21"/>
      <c r="O23" s="21"/>
      <c r="P23" s="21"/>
      <c r="Q23" s="25"/>
      <c r="R23" s="25"/>
      <c r="S23" s="25"/>
    </row>
    <row r="24" spans="1:19">
      <c r="A24" s="17">
        <v>1</v>
      </c>
      <c r="B24" s="21" t="s">
        <v>59</v>
      </c>
      <c r="C24" s="22"/>
      <c r="D24" s="23"/>
      <c r="E24" s="24"/>
      <c r="F24" s="21"/>
      <c r="G24" s="21">
        <v>148.87</v>
      </c>
      <c r="H24" s="25"/>
      <c r="I24" s="21"/>
      <c r="J24" s="21"/>
      <c r="K24" s="21"/>
      <c r="L24" s="21"/>
      <c r="M24" s="21"/>
      <c r="N24" s="21"/>
      <c r="O24" s="21"/>
      <c r="P24" s="21"/>
      <c r="Q24" s="25"/>
      <c r="R24" s="25"/>
      <c r="S24" s="25"/>
    </row>
    <row r="25" spans="1:19">
      <c r="A25" s="17">
        <v>1</v>
      </c>
      <c r="B25" s="21" t="s">
        <v>60</v>
      </c>
      <c r="C25" s="22">
        <v>23.3</v>
      </c>
      <c r="D25" s="23">
        <v>45.88</v>
      </c>
      <c r="E25" s="24">
        <v>72.209999999999994</v>
      </c>
      <c r="F25" s="21">
        <v>41.5</v>
      </c>
      <c r="G25" s="21">
        <v>67.11</v>
      </c>
      <c r="H25" s="25">
        <v>43.58</v>
      </c>
      <c r="I25" s="21">
        <v>29.24</v>
      </c>
      <c r="J25" s="21">
        <v>27.62</v>
      </c>
      <c r="K25" s="21"/>
      <c r="L25" s="21">
        <v>3.44</v>
      </c>
      <c r="M25" s="21">
        <v>6.15</v>
      </c>
      <c r="N25" s="21">
        <v>2.65</v>
      </c>
      <c r="O25" s="21">
        <v>0.56000000000000005</v>
      </c>
      <c r="P25" s="25">
        <v>38</v>
      </c>
      <c r="Q25" s="25">
        <v>5.15</v>
      </c>
      <c r="R25" s="25"/>
      <c r="S25" s="25">
        <f t="shared" si="1"/>
        <v>55.949999999999996</v>
      </c>
    </row>
    <row r="26" spans="1:19">
      <c r="A26" s="17">
        <v>1</v>
      </c>
      <c r="B26" s="21" t="s">
        <v>61</v>
      </c>
      <c r="C26" s="22"/>
      <c r="D26" s="23">
        <v>1.4</v>
      </c>
      <c r="E26" s="24">
        <v>1.68</v>
      </c>
      <c r="F26" s="21">
        <v>0.71</v>
      </c>
      <c r="G26" s="21">
        <v>6.45</v>
      </c>
      <c r="H26" s="25">
        <v>4.54</v>
      </c>
      <c r="I26" s="21">
        <v>3.94</v>
      </c>
      <c r="J26" s="21">
        <v>1.93</v>
      </c>
      <c r="K26" s="21"/>
      <c r="L26" s="21"/>
      <c r="M26" s="21"/>
      <c r="N26" s="21">
        <v>0.04</v>
      </c>
      <c r="O26" s="21"/>
      <c r="P26" s="21"/>
      <c r="Q26" s="25">
        <v>0.01</v>
      </c>
      <c r="R26" s="25"/>
      <c r="S26" s="25">
        <f t="shared" si="1"/>
        <v>0.05</v>
      </c>
    </row>
    <row r="27" spans="1:19">
      <c r="A27" s="17">
        <v>1</v>
      </c>
      <c r="B27" s="21" t="s">
        <v>62</v>
      </c>
      <c r="C27" s="22">
        <v>14.21</v>
      </c>
      <c r="D27" s="23">
        <v>5.89</v>
      </c>
      <c r="E27" s="24">
        <v>23.32</v>
      </c>
      <c r="F27" s="21">
        <v>20.98</v>
      </c>
      <c r="G27" s="21">
        <v>49.47</v>
      </c>
      <c r="H27" s="25">
        <v>34.28</v>
      </c>
      <c r="I27" s="21">
        <v>7.33</v>
      </c>
      <c r="J27" s="21">
        <v>26.8</v>
      </c>
      <c r="K27" s="21">
        <v>3.83</v>
      </c>
      <c r="L27" s="21">
        <v>1.72</v>
      </c>
      <c r="M27" s="21">
        <v>2.66</v>
      </c>
      <c r="N27" s="21">
        <v>1.48</v>
      </c>
      <c r="O27" s="21">
        <v>0.35</v>
      </c>
      <c r="P27" s="21">
        <v>0.01</v>
      </c>
      <c r="Q27" s="25">
        <v>1.33</v>
      </c>
      <c r="R27" s="25"/>
      <c r="S27" s="25">
        <f t="shared" si="1"/>
        <v>11.38</v>
      </c>
    </row>
    <row r="28" spans="1:19">
      <c r="A28" s="17">
        <v>1</v>
      </c>
      <c r="B28" s="21" t="s">
        <v>63</v>
      </c>
      <c r="C28" s="22"/>
      <c r="D28" s="23"/>
      <c r="E28" s="24"/>
      <c r="F28" s="21">
        <v>0.02</v>
      </c>
      <c r="G28" s="21">
        <v>0.11</v>
      </c>
      <c r="H28" s="25"/>
      <c r="I28" s="21">
        <v>0.05</v>
      </c>
      <c r="J28" s="21"/>
      <c r="K28" s="21"/>
      <c r="L28" s="21"/>
      <c r="M28" s="21"/>
      <c r="N28" s="21"/>
      <c r="O28" s="21"/>
      <c r="P28" s="21"/>
      <c r="Q28" s="25"/>
      <c r="R28" s="25"/>
      <c r="S28" s="25"/>
    </row>
    <row r="29" spans="1:19">
      <c r="A29" s="17">
        <v>1</v>
      </c>
      <c r="B29" s="21" t="s">
        <v>64</v>
      </c>
      <c r="C29" s="22"/>
      <c r="D29" s="23"/>
      <c r="E29" s="24"/>
      <c r="F29" s="21"/>
      <c r="G29" s="21"/>
      <c r="H29" s="25">
        <v>0.56999999999999995</v>
      </c>
      <c r="I29" s="21"/>
      <c r="J29" s="21"/>
      <c r="K29" s="21"/>
      <c r="L29" s="21"/>
      <c r="M29" s="21"/>
      <c r="N29" s="21"/>
      <c r="O29" s="21"/>
      <c r="P29" s="21"/>
      <c r="Q29" s="25"/>
      <c r="R29" s="25"/>
      <c r="S29" s="25"/>
    </row>
    <row r="30" spans="1:19">
      <c r="A30" s="17">
        <v>1</v>
      </c>
      <c r="B30" s="21" t="s">
        <v>65</v>
      </c>
      <c r="C30" s="22"/>
      <c r="D30" s="23"/>
      <c r="E30" s="24"/>
      <c r="F30" s="21">
        <v>0.51</v>
      </c>
      <c r="G30" s="21">
        <v>0.54</v>
      </c>
      <c r="H30" s="25">
        <v>2.6</v>
      </c>
      <c r="I30" s="21">
        <v>0.5</v>
      </c>
      <c r="J30" s="21"/>
      <c r="K30" s="21"/>
      <c r="L30" s="21"/>
      <c r="M30" s="21"/>
      <c r="N30" s="21">
        <v>0.15</v>
      </c>
      <c r="O30" s="21">
        <v>0.13</v>
      </c>
      <c r="P30" s="21"/>
      <c r="Q30" s="25"/>
      <c r="R30" s="25"/>
      <c r="S30" s="25">
        <f t="shared" si="1"/>
        <v>0.28000000000000003</v>
      </c>
    </row>
    <row r="31" spans="1:19">
      <c r="A31" s="17">
        <v>1</v>
      </c>
      <c r="B31" s="21" t="s">
        <v>66</v>
      </c>
      <c r="C31" s="22"/>
      <c r="D31" s="23"/>
      <c r="E31" s="24"/>
      <c r="F31" s="21"/>
      <c r="G31" s="21"/>
      <c r="H31" s="25"/>
      <c r="I31" s="21">
        <v>0.01</v>
      </c>
      <c r="J31" s="21"/>
      <c r="K31" s="21"/>
      <c r="L31" s="21"/>
      <c r="M31" s="21"/>
      <c r="N31" s="21"/>
      <c r="O31" s="21"/>
      <c r="P31" s="21"/>
      <c r="Q31" s="25"/>
      <c r="R31" s="25"/>
      <c r="S31" s="25"/>
    </row>
    <row r="32" spans="1:19">
      <c r="A32" s="17">
        <v>1</v>
      </c>
      <c r="B32" s="21" t="s">
        <v>67</v>
      </c>
      <c r="C32" s="22"/>
      <c r="D32" s="23"/>
      <c r="E32" s="24"/>
      <c r="F32" s="21"/>
      <c r="G32" s="21"/>
      <c r="H32" s="25"/>
      <c r="I32" s="21">
        <v>0.01</v>
      </c>
      <c r="J32" s="21"/>
      <c r="K32" s="21"/>
      <c r="L32" s="21"/>
      <c r="M32" s="21"/>
      <c r="N32" s="21"/>
      <c r="O32" s="21"/>
      <c r="P32" s="21"/>
      <c r="Q32" s="25"/>
      <c r="R32" s="25"/>
      <c r="S32" s="25"/>
    </row>
    <row r="33" spans="1:19">
      <c r="A33" s="17">
        <v>1</v>
      </c>
      <c r="B33" s="21" t="s">
        <v>68</v>
      </c>
      <c r="C33" s="22"/>
      <c r="D33" s="23">
        <v>0.9</v>
      </c>
      <c r="E33" s="24">
        <v>0.11</v>
      </c>
      <c r="F33" s="21">
        <v>0.24</v>
      </c>
      <c r="G33" s="21">
        <v>4.2699999999999996</v>
      </c>
      <c r="H33" s="25">
        <v>0.74</v>
      </c>
      <c r="I33" s="21">
        <v>1.29</v>
      </c>
      <c r="J33" s="21">
        <v>0.77</v>
      </c>
      <c r="K33" s="21"/>
      <c r="L33" s="21"/>
      <c r="M33" s="21"/>
      <c r="N33" s="21"/>
      <c r="O33" s="21"/>
      <c r="P33" s="21"/>
      <c r="Q33" s="25"/>
      <c r="R33" s="25"/>
      <c r="S33" s="25"/>
    </row>
    <row r="34" spans="1:19">
      <c r="A34" s="17">
        <v>1</v>
      </c>
      <c r="B34" s="21" t="s">
        <v>69</v>
      </c>
      <c r="C34" s="22">
        <v>1649.38</v>
      </c>
      <c r="D34" s="23">
        <v>4776.1099999999997</v>
      </c>
      <c r="E34" s="24">
        <v>6137.38</v>
      </c>
      <c r="F34" s="21">
        <v>1251.27</v>
      </c>
      <c r="G34" s="21">
        <v>179.13</v>
      </c>
      <c r="H34" s="25">
        <v>23.2</v>
      </c>
      <c r="I34" s="21">
        <v>226.23</v>
      </c>
      <c r="J34" s="21">
        <v>287.25</v>
      </c>
      <c r="K34" s="21"/>
      <c r="L34" s="21">
        <v>2.2400000000000002</v>
      </c>
      <c r="M34" s="21">
        <v>1.25</v>
      </c>
      <c r="N34" s="21">
        <v>3.53</v>
      </c>
      <c r="O34" s="21">
        <v>0.92</v>
      </c>
      <c r="P34" s="21">
        <v>2.5099999999999998</v>
      </c>
      <c r="Q34" s="25">
        <v>0.68</v>
      </c>
      <c r="R34" s="25"/>
      <c r="S34" s="25">
        <f t="shared" si="1"/>
        <v>11.129999999999999</v>
      </c>
    </row>
    <row r="35" spans="1:19">
      <c r="A35" s="17">
        <v>1</v>
      </c>
      <c r="B35" s="21" t="s">
        <v>70</v>
      </c>
      <c r="C35" s="22">
        <v>2.3199999999999998</v>
      </c>
      <c r="D35" s="23">
        <v>2.33</v>
      </c>
      <c r="E35" s="24">
        <v>1.3</v>
      </c>
      <c r="F35" s="21">
        <v>1.28</v>
      </c>
      <c r="G35" s="21">
        <v>6.57</v>
      </c>
      <c r="H35" s="25">
        <v>1.08</v>
      </c>
      <c r="I35" s="21">
        <v>1.28</v>
      </c>
      <c r="J35" s="21">
        <v>3.6</v>
      </c>
      <c r="K35" s="21">
        <v>0.1</v>
      </c>
      <c r="L35" s="21"/>
      <c r="M35" s="21">
        <v>0.28999999999999998</v>
      </c>
      <c r="N35" s="21">
        <v>0.06</v>
      </c>
      <c r="O35" s="21"/>
      <c r="P35" s="21">
        <v>0.08</v>
      </c>
      <c r="Q35" s="25"/>
      <c r="R35" s="25"/>
      <c r="S35" s="25">
        <f t="shared" si="1"/>
        <v>0.53</v>
      </c>
    </row>
    <row r="36" spans="1:19">
      <c r="A36" s="17">
        <v>1</v>
      </c>
      <c r="B36" s="21" t="s">
        <v>71</v>
      </c>
      <c r="C36" s="22">
        <v>325.26</v>
      </c>
      <c r="D36" s="23">
        <v>12.21</v>
      </c>
      <c r="E36" s="24">
        <v>19.66</v>
      </c>
      <c r="F36" s="21">
        <v>4.07</v>
      </c>
      <c r="G36" s="21">
        <v>1.49</v>
      </c>
      <c r="H36" s="25">
        <v>5.09</v>
      </c>
      <c r="I36" s="21">
        <v>6.95</v>
      </c>
      <c r="J36" s="21">
        <v>394.63</v>
      </c>
      <c r="K36" s="21"/>
      <c r="L36" s="21"/>
      <c r="M36" s="21">
        <v>1.23</v>
      </c>
      <c r="N36" s="21">
        <v>0.31</v>
      </c>
      <c r="O36" s="21">
        <v>0.08</v>
      </c>
      <c r="P36" s="25">
        <v>0.1</v>
      </c>
      <c r="Q36" s="25">
        <v>0.67</v>
      </c>
      <c r="R36" s="25"/>
      <c r="S36" s="25">
        <f t="shared" si="1"/>
        <v>2.39</v>
      </c>
    </row>
    <row r="37" spans="1:19">
      <c r="A37" s="17">
        <v>1</v>
      </c>
      <c r="B37" s="21" t="s">
        <v>72</v>
      </c>
      <c r="C37" s="22"/>
      <c r="D37" s="23">
        <v>74.8</v>
      </c>
      <c r="E37" s="24">
        <v>73.209999999999994</v>
      </c>
      <c r="F37" s="21">
        <v>253.59</v>
      </c>
      <c r="G37" s="21">
        <v>953.5</v>
      </c>
      <c r="H37" s="25">
        <v>41.32</v>
      </c>
      <c r="I37" s="21"/>
      <c r="J37" s="21">
        <v>100.22</v>
      </c>
      <c r="K37" s="21">
        <v>80.39</v>
      </c>
      <c r="L37" s="21">
        <v>35.06</v>
      </c>
      <c r="M37" s="21"/>
      <c r="N37" s="21"/>
      <c r="O37" s="21"/>
      <c r="P37" s="21"/>
      <c r="Q37" s="25"/>
      <c r="R37" s="25"/>
      <c r="S37" s="25">
        <f t="shared" si="1"/>
        <v>115.45</v>
      </c>
    </row>
    <row r="38" spans="1:19">
      <c r="A38" s="17">
        <v>1</v>
      </c>
      <c r="B38" s="21" t="s">
        <v>73</v>
      </c>
      <c r="C38" s="22">
        <v>37.380000000000003</v>
      </c>
      <c r="D38" s="23">
        <v>25.12</v>
      </c>
      <c r="E38" s="24">
        <v>62.06</v>
      </c>
      <c r="F38" s="21">
        <v>61.77</v>
      </c>
      <c r="G38" s="21">
        <v>65.709999999999994</v>
      </c>
      <c r="H38" s="25">
        <v>84.38</v>
      </c>
      <c r="I38" s="21">
        <v>76.180000000000007</v>
      </c>
      <c r="J38" s="21">
        <v>96.05</v>
      </c>
      <c r="K38" s="21">
        <v>0.73</v>
      </c>
      <c r="L38" s="21">
        <v>0.6</v>
      </c>
      <c r="M38" s="21">
        <v>2.74</v>
      </c>
      <c r="N38" s="21">
        <v>2.0299999999999998</v>
      </c>
      <c r="O38" s="21">
        <v>1.24</v>
      </c>
      <c r="P38" s="21">
        <v>3.38</v>
      </c>
      <c r="Q38" s="25">
        <v>14.15</v>
      </c>
      <c r="R38" s="25"/>
      <c r="S38" s="25">
        <f t="shared" si="1"/>
        <v>24.869999999999997</v>
      </c>
    </row>
    <row r="39" spans="1:19">
      <c r="A39" s="17">
        <v>1</v>
      </c>
      <c r="B39" s="27" t="s">
        <v>74</v>
      </c>
      <c r="C39" s="22">
        <v>522.51</v>
      </c>
      <c r="D39" s="23">
        <v>71.209999999999994</v>
      </c>
      <c r="E39" s="24">
        <v>206.62</v>
      </c>
      <c r="F39" s="21">
        <v>253.04</v>
      </c>
      <c r="G39" s="21">
        <v>423.69</v>
      </c>
      <c r="H39" s="25">
        <v>262.91000000000003</v>
      </c>
      <c r="I39" s="21">
        <v>69.58</v>
      </c>
      <c r="J39" s="21">
        <v>185.05</v>
      </c>
      <c r="K39" s="21">
        <v>6.15</v>
      </c>
      <c r="L39" s="21">
        <v>2.8</v>
      </c>
      <c r="M39" s="21">
        <v>10.3</v>
      </c>
      <c r="N39" s="21">
        <v>14.04</v>
      </c>
      <c r="O39" s="21">
        <v>23.61</v>
      </c>
      <c r="P39" s="21">
        <v>0.88</v>
      </c>
      <c r="Q39" s="25">
        <v>1.04</v>
      </c>
      <c r="R39" s="25"/>
      <c r="S39" s="25">
        <f t="shared" si="1"/>
        <v>58.82</v>
      </c>
    </row>
    <row r="40" spans="1:19">
      <c r="A40" s="17">
        <v>1</v>
      </c>
      <c r="B40" s="27" t="s">
        <v>75</v>
      </c>
      <c r="C40" s="22"/>
      <c r="D40" s="23">
        <v>0.33</v>
      </c>
      <c r="E40" s="24">
        <v>0.67</v>
      </c>
      <c r="F40" s="21">
        <v>0.08</v>
      </c>
      <c r="G40" s="21">
        <v>0.05</v>
      </c>
      <c r="H40" s="25">
        <v>0.21</v>
      </c>
      <c r="I40" s="21">
        <v>0.01</v>
      </c>
      <c r="J40" s="21"/>
      <c r="K40" s="21"/>
      <c r="L40" s="21"/>
      <c r="M40" s="21"/>
      <c r="N40" s="21"/>
      <c r="O40" s="21"/>
      <c r="P40" s="21"/>
      <c r="Q40" s="25"/>
      <c r="R40" s="25"/>
      <c r="S40" s="25"/>
    </row>
    <row r="41" spans="1:19">
      <c r="A41" s="17">
        <v>1</v>
      </c>
      <c r="B41" s="27" t="s">
        <v>76</v>
      </c>
      <c r="C41" s="22"/>
      <c r="D41" s="23"/>
      <c r="E41" s="24"/>
      <c r="F41" s="21"/>
      <c r="G41" s="21"/>
      <c r="H41" s="25"/>
      <c r="I41" s="21">
        <v>0.35</v>
      </c>
      <c r="J41" s="21">
        <v>0.34</v>
      </c>
      <c r="K41" s="21"/>
      <c r="L41" s="21"/>
      <c r="M41" s="21"/>
      <c r="N41" s="21"/>
      <c r="O41" s="21">
        <v>1.45</v>
      </c>
      <c r="P41" s="21">
        <v>0.03</v>
      </c>
      <c r="Q41" s="25"/>
      <c r="R41" s="25"/>
      <c r="S41" s="25">
        <f t="shared" si="1"/>
        <v>1.48</v>
      </c>
    </row>
    <row r="42" spans="1:19">
      <c r="A42" s="17">
        <v>1</v>
      </c>
      <c r="B42" s="27" t="s">
        <v>77</v>
      </c>
      <c r="C42" s="22"/>
      <c r="D42" s="23"/>
      <c r="E42" s="24"/>
      <c r="F42" s="21">
        <v>0.05</v>
      </c>
      <c r="G42" s="21">
        <v>0.03</v>
      </c>
      <c r="H42" s="25">
        <v>3.84</v>
      </c>
      <c r="I42" s="21">
        <v>0.04</v>
      </c>
      <c r="J42" s="21"/>
      <c r="K42" s="21"/>
      <c r="L42" s="21"/>
      <c r="M42" s="21"/>
      <c r="N42" s="21"/>
      <c r="O42" s="21"/>
      <c r="P42" s="21"/>
      <c r="Q42" s="25"/>
      <c r="R42" s="25"/>
      <c r="S42" s="25"/>
    </row>
    <row r="43" spans="1:19">
      <c r="A43" s="17">
        <v>1</v>
      </c>
      <c r="B43" s="27" t="s">
        <v>78</v>
      </c>
      <c r="C43" s="22"/>
      <c r="D43" s="23"/>
      <c r="E43" s="24"/>
      <c r="F43" s="21"/>
      <c r="G43" s="21">
        <v>0.04</v>
      </c>
      <c r="H43" s="25"/>
      <c r="I43" s="21"/>
      <c r="J43" s="21"/>
      <c r="K43" s="21"/>
      <c r="L43" s="21"/>
      <c r="M43" s="21"/>
      <c r="N43" s="21"/>
      <c r="O43" s="21"/>
      <c r="P43" s="21"/>
      <c r="Q43" s="25"/>
      <c r="R43" s="25"/>
      <c r="S43" s="25"/>
    </row>
    <row r="44" spans="1:19">
      <c r="A44" s="17">
        <v>1</v>
      </c>
      <c r="B44" s="27" t="s">
        <v>79</v>
      </c>
      <c r="C44" s="22"/>
      <c r="D44" s="23"/>
      <c r="E44" s="24"/>
      <c r="F44" s="21">
        <v>0.02</v>
      </c>
      <c r="G44" s="21">
        <v>0.21</v>
      </c>
      <c r="H44" s="25">
        <v>0.02</v>
      </c>
      <c r="I44" s="21"/>
      <c r="J44" s="21"/>
      <c r="K44" s="21"/>
      <c r="L44" s="21"/>
      <c r="M44" s="21"/>
      <c r="N44" s="21"/>
      <c r="O44" s="21"/>
      <c r="P44" s="21"/>
      <c r="Q44" s="25"/>
      <c r="R44" s="25"/>
      <c r="S44" s="25"/>
    </row>
    <row r="45" spans="1:19">
      <c r="A45" s="17">
        <v>1</v>
      </c>
      <c r="B45" s="27" t="s">
        <v>80</v>
      </c>
      <c r="C45" s="22"/>
      <c r="D45" s="23"/>
      <c r="E45" s="24"/>
      <c r="F45" s="21">
        <v>0.02</v>
      </c>
      <c r="G45" s="21">
        <v>8.01</v>
      </c>
      <c r="H45" s="25">
        <v>2.36</v>
      </c>
      <c r="I45" s="21">
        <v>0.46</v>
      </c>
      <c r="J45" s="21">
        <v>92.42</v>
      </c>
      <c r="K45" s="21">
        <v>2.5</v>
      </c>
      <c r="L45" s="21"/>
      <c r="M45" s="21"/>
      <c r="N45" s="21"/>
      <c r="O45" s="21"/>
      <c r="P45" s="21">
        <v>0.21</v>
      </c>
      <c r="Q45" s="25"/>
      <c r="R45" s="25"/>
      <c r="S45" s="25">
        <f t="shared" si="1"/>
        <v>2.71</v>
      </c>
    </row>
    <row r="46" spans="1:19">
      <c r="A46" s="17">
        <v>1</v>
      </c>
      <c r="B46" s="21" t="s">
        <v>81</v>
      </c>
      <c r="C46" s="28"/>
      <c r="D46" s="29">
        <v>0.15</v>
      </c>
      <c r="E46" s="24"/>
      <c r="F46" s="21">
        <v>0.02</v>
      </c>
      <c r="G46" s="21">
        <v>0.23</v>
      </c>
      <c r="H46" s="25">
        <v>0.04</v>
      </c>
      <c r="I46" s="21"/>
      <c r="J46" s="21"/>
      <c r="K46" s="21"/>
      <c r="L46" s="21"/>
      <c r="M46" s="21"/>
      <c r="N46" s="21"/>
      <c r="O46" s="21"/>
      <c r="P46" s="21"/>
      <c r="Q46" s="25"/>
      <c r="R46" s="25"/>
      <c r="S46" s="25"/>
    </row>
    <row r="47" spans="1:19">
      <c r="A47" s="17">
        <v>1</v>
      </c>
      <c r="B47" s="21" t="s">
        <v>82</v>
      </c>
      <c r="C47" s="22">
        <v>120.47</v>
      </c>
      <c r="D47" s="23">
        <v>124.35</v>
      </c>
      <c r="E47" s="24">
        <v>30.95</v>
      </c>
      <c r="F47" s="21">
        <v>94.51</v>
      </c>
      <c r="G47" s="21">
        <v>531.99</v>
      </c>
      <c r="H47" s="25">
        <v>258.70999999999998</v>
      </c>
      <c r="I47" s="21">
        <v>479.75</v>
      </c>
      <c r="J47" s="21">
        <v>219.95</v>
      </c>
      <c r="K47" s="21">
        <v>18.32</v>
      </c>
      <c r="L47" s="21">
        <v>25.36</v>
      </c>
      <c r="M47" s="21">
        <v>134.22999999999999</v>
      </c>
      <c r="N47" s="21">
        <v>106.74</v>
      </c>
      <c r="O47" s="21">
        <v>57.81</v>
      </c>
      <c r="P47" s="25">
        <v>30.3</v>
      </c>
      <c r="Q47" s="25">
        <v>34.85</v>
      </c>
      <c r="R47" s="25"/>
      <c r="S47" s="25">
        <f t="shared" si="1"/>
        <v>407.61</v>
      </c>
    </row>
    <row r="48" spans="1:19">
      <c r="A48" s="17">
        <v>1</v>
      </c>
      <c r="B48" s="21" t="s">
        <v>83</v>
      </c>
      <c r="C48" s="22"/>
      <c r="D48" s="23">
        <v>1.1200000000000001</v>
      </c>
      <c r="E48" s="24"/>
      <c r="F48" s="21">
        <v>0.01</v>
      </c>
      <c r="G48" s="21">
        <v>0.24</v>
      </c>
      <c r="H48" s="25">
        <v>0.08</v>
      </c>
      <c r="I48" s="26"/>
      <c r="J48" s="26"/>
      <c r="K48" s="21"/>
      <c r="L48" s="21"/>
      <c r="M48" s="21"/>
      <c r="N48" s="21"/>
      <c r="O48" s="21"/>
      <c r="P48" s="21"/>
      <c r="Q48" s="25"/>
      <c r="R48" s="25"/>
      <c r="S48" s="25"/>
    </row>
    <row r="49" spans="1:19">
      <c r="A49" s="17">
        <v>1</v>
      </c>
      <c r="B49" s="21" t="s">
        <v>84</v>
      </c>
      <c r="C49" s="22">
        <v>1590.42</v>
      </c>
      <c r="D49" s="23">
        <v>1981.99</v>
      </c>
      <c r="E49" s="24">
        <v>1651.65</v>
      </c>
      <c r="F49" s="21">
        <v>1723.01</v>
      </c>
      <c r="G49" s="26">
        <v>1561.72</v>
      </c>
      <c r="H49" s="25">
        <v>2197.1</v>
      </c>
      <c r="I49" s="21">
        <v>1280.93</v>
      </c>
      <c r="J49" s="21">
        <v>1664.79</v>
      </c>
      <c r="K49" s="21">
        <v>1305.0899999999999</v>
      </c>
      <c r="L49" s="21">
        <v>650.83000000000004</v>
      </c>
      <c r="M49" s="21">
        <v>106.27</v>
      </c>
      <c r="N49" s="21">
        <v>4.7699999999999996</v>
      </c>
      <c r="O49" s="21"/>
      <c r="P49" s="21"/>
      <c r="Q49" s="25"/>
      <c r="R49" s="25"/>
      <c r="S49" s="25">
        <f t="shared" si="1"/>
        <v>2066.96</v>
      </c>
    </row>
    <row r="50" spans="1:19">
      <c r="A50" s="17">
        <v>1</v>
      </c>
      <c r="B50" s="21" t="s">
        <v>85</v>
      </c>
      <c r="C50" s="22"/>
      <c r="D50" s="23"/>
      <c r="E50" s="24"/>
      <c r="F50" s="21"/>
      <c r="G50" s="26"/>
      <c r="H50" s="25">
        <v>2.04</v>
      </c>
      <c r="I50" s="21">
        <v>0.35</v>
      </c>
      <c r="J50" s="21"/>
      <c r="K50" s="21"/>
      <c r="L50" s="21"/>
      <c r="M50" s="21"/>
      <c r="N50" s="21"/>
      <c r="O50" s="21"/>
      <c r="P50" s="21"/>
      <c r="Q50" s="25"/>
      <c r="R50" s="25"/>
      <c r="S50" s="25"/>
    </row>
    <row r="51" spans="1:19">
      <c r="A51" s="17">
        <v>1</v>
      </c>
      <c r="B51" s="21" t="s">
        <v>86</v>
      </c>
      <c r="C51" s="22"/>
      <c r="D51" s="23"/>
      <c r="E51" s="30"/>
      <c r="F51" s="21">
        <v>0.37</v>
      </c>
      <c r="G51" s="21">
        <v>0.37</v>
      </c>
      <c r="H51" s="25">
        <v>14.81</v>
      </c>
      <c r="I51" s="21">
        <v>29.23</v>
      </c>
      <c r="J51" s="21">
        <v>2.89</v>
      </c>
      <c r="K51" s="21"/>
      <c r="L51" s="21"/>
      <c r="M51" s="21"/>
      <c r="N51" s="21"/>
      <c r="O51" s="21"/>
      <c r="P51" s="21"/>
      <c r="Q51" s="25"/>
      <c r="R51" s="25"/>
      <c r="S51" s="25"/>
    </row>
    <row r="52" spans="1:19">
      <c r="A52" s="17">
        <v>1</v>
      </c>
      <c r="B52" s="21" t="s">
        <v>87</v>
      </c>
      <c r="C52" s="22"/>
      <c r="D52" s="31">
        <v>0.12</v>
      </c>
      <c r="E52" s="24"/>
      <c r="F52" s="21">
        <v>0.36</v>
      </c>
      <c r="G52" s="21">
        <v>0.1</v>
      </c>
      <c r="H52" s="25">
        <v>0.88</v>
      </c>
      <c r="I52" s="21">
        <v>0.56000000000000005</v>
      </c>
      <c r="J52" s="21">
        <v>1.58</v>
      </c>
      <c r="K52" s="21"/>
      <c r="L52" s="21"/>
      <c r="M52" s="21"/>
      <c r="N52" s="21"/>
      <c r="O52" s="21"/>
      <c r="P52" s="21"/>
      <c r="Q52" s="25"/>
      <c r="R52" s="25"/>
      <c r="S52" s="25"/>
    </row>
    <row r="53" spans="1:19">
      <c r="A53" s="17">
        <v>1</v>
      </c>
      <c r="B53" s="21" t="s">
        <v>88</v>
      </c>
      <c r="C53" s="22"/>
      <c r="D53" s="31"/>
      <c r="E53" s="24"/>
      <c r="F53" s="21">
        <v>0.06</v>
      </c>
      <c r="G53" s="21">
        <v>0.2</v>
      </c>
      <c r="H53" s="25"/>
      <c r="I53" s="21"/>
      <c r="J53" s="21"/>
      <c r="K53" s="21"/>
      <c r="L53" s="21"/>
      <c r="M53" s="21"/>
      <c r="N53" s="21"/>
      <c r="O53" s="21"/>
      <c r="P53" s="21"/>
      <c r="Q53" s="25"/>
      <c r="R53" s="25"/>
      <c r="S53" s="25"/>
    </row>
    <row r="54" spans="1:19">
      <c r="A54" s="17">
        <v>1</v>
      </c>
      <c r="B54" s="21" t="s">
        <v>89</v>
      </c>
      <c r="C54" s="22"/>
      <c r="D54" s="31"/>
      <c r="E54" s="24"/>
      <c r="F54" s="21"/>
      <c r="G54" s="21"/>
      <c r="H54" s="25"/>
      <c r="I54" s="21">
        <v>0.02</v>
      </c>
      <c r="J54" s="21"/>
      <c r="K54" s="21"/>
      <c r="L54" s="21"/>
      <c r="M54" s="21"/>
      <c r="N54" s="21"/>
      <c r="O54" s="21"/>
      <c r="P54" s="21"/>
      <c r="Q54" s="25"/>
      <c r="R54" s="25"/>
      <c r="S54" s="25"/>
    </row>
    <row r="55" spans="1:19">
      <c r="A55" s="17">
        <v>1</v>
      </c>
      <c r="B55" s="21" t="s">
        <v>90</v>
      </c>
      <c r="C55" s="22"/>
      <c r="D55" s="31"/>
      <c r="E55" s="24"/>
      <c r="F55" s="21"/>
      <c r="G55" s="21"/>
      <c r="H55" s="25">
        <v>1.61</v>
      </c>
      <c r="I55" s="21">
        <v>0.49</v>
      </c>
      <c r="J55" s="21"/>
      <c r="K55" s="21"/>
      <c r="L55" s="21"/>
      <c r="M55" s="21"/>
      <c r="N55" s="21"/>
      <c r="O55" s="21"/>
      <c r="P55" s="21"/>
      <c r="Q55" s="25"/>
      <c r="R55" s="25"/>
      <c r="S55" s="25"/>
    </row>
    <row r="56" spans="1:19">
      <c r="A56" s="17">
        <v>1</v>
      </c>
      <c r="B56" s="21" t="s">
        <v>91</v>
      </c>
      <c r="C56" s="22"/>
      <c r="D56" s="31"/>
      <c r="E56" s="24"/>
      <c r="F56" s="21"/>
      <c r="G56" s="21"/>
      <c r="H56" s="25"/>
      <c r="I56" s="21">
        <v>0.46</v>
      </c>
      <c r="J56" s="25">
        <v>0.3</v>
      </c>
      <c r="K56" s="21"/>
      <c r="L56" s="21"/>
      <c r="M56" s="21"/>
      <c r="N56" s="21"/>
      <c r="O56" s="21"/>
      <c r="P56" s="21"/>
      <c r="Q56" s="25"/>
      <c r="R56" s="25"/>
      <c r="S56" s="25"/>
    </row>
    <row r="57" spans="1:19">
      <c r="A57" s="17">
        <v>1</v>
      </c>
      <c r="B57" s="21" t="s">
        <v>92</v>
      </c>
      <c r="C57" s="22"/>
      <c r="D57" s="23"/>
      <c r="E57" s="24"/>
      <c r="F57" s="21"/>
      <c r="G57" s="21"/>
      <c r="H57" s="25">
        <v>467.1</v>
      </c>
      <c r="I57" s="21">
        <v>580.28</v>
      </c>
      <c r="J57" s="21">
        <v>29.04</v>
      </c>
      <c r="K57" s="21"/>
      <c r="L57" s="21"/>
      <c r="M57" s="21"/>
      <c r="N57" s="21"/>
      <c r="O57" s="21"/>
      <c r="P57" s="21"/>
      <c r="Q57" s="25"/>
      <c r="R57" s="25"/>
      <c r="S57" s="25"/>
    </row>
    <row r="58" spans="1:19">
      <c r="A58" s="17">
        <v>1</v>
      </c>
      <c r="B58" s="21" t="s">
        <v>93</v>
      </c>
      <c r="C58" s="22"/>
      <c r="D58" s="23"/>
      <c r="E58" s="24"/>
      <c r="F58" s="21"/>
      <c r="G58" s="21"/>
      <c r="H58" s="25"/>
      <c r="I58" s="21"/>
      <c r="J58" s="21"/>
      <c r="K58" s="21"/>
      <c r="L58" s="21"/>
      <c r="M58" s="21"/>
      <c r="N58" s="21"/>
      <c r="O58" s="21"/>
      <c r="P58" s="21"/>
      <c r="Q58" s="25"/>
      <c r="R58" s="25"/>
      <c r="S58" s="25"/>
    </row>
    <row r="59" spans="1:19">
      <c r="A59" s="17">
        <v>1</v>
      </c>
      <c r="B59" s="21" t="s">
        <v>94</v>
      </c>
      <c r="C59" s="32">
        <v>10.47</v>
      </c>
      <c r="D59" s="33">
        <v>15.96</v>
      </c>
      <c r="E59" s="24">
        <v>8.5399999999999991</v>
      </c>
      <c r="F59" s="21">
        <v>10.71</v>
      </c>
      <c r="G59" s="21">
        <v>45.06</v>
      </c>
      <c r="H59" s="25">
        <v>19.78</v>
      </c>
      <c r="I59" s="21">
        <v>17.63</v>
      </c>
      <c r="J59" s="21">
        <v>19.41</v>
      </c>
      <c r="K59" s="21"/>
      <c r="L59" s="21"/>
      <c r="M59" s="21">
        <v>0.22</v>
      </c>
      <c r="N59" s="21">
        <v>0.77</v>
      </c>
      <c r="O59" s="21">
        <v>0.69</v>
      </c>
      <c r="P59" s="21">
        <v>0.89</v>
      </c>
      <c r="Q59" s="25">
        <v>0.03</v>
      </c>
      <c r="R59" s="25"/>
      <c r="S59" s="25">
        <f t="shared" si="1"/>
        <v>2.5999999999999996</v>
      </c>
    </row>
    <row r="60" spans="1:19">
      <c r="A60" s="17">
        <v>1</v>
      </c>
      <c r="B60" s="21" t="s">
        <v>95</v>
      </c>
      <c r="C60" s="34"/>
      <c r="D60" s="35">
        <v>0.89</v>
      </c>
      <c r="E60" s="24">
        <v>0.1</v>
      </c>
      <c r="F60" s="21">
        <v>0.56000000000000005</v>
      </c>
      <c r="G60" s="21">
        <v>0.63</v>
      </c>
      <c r="H60" s="25">
        <v>0.48</v>
      </c>
      <c r="I60" s="21">
        <v>0.56000000000000005</v>
      </c>
      <c r="J60" s="25">
        <v>2.7</v>
      </c>
      <c r="K60" s="21"/>
      <c r="L60" s="21"/>
      <c r="M60" s="21"/>
      <c r="N60" s="21"/>
      <c r="O60" s="21">
        <v>0.05</v>
      </c>
      <c r="P60" s="21">
        <v>0.01</v>
      </c>
      <c r="Q60" s="25"/>
      <c r="R60" s="25"/>
      <c r="S60" s="25">
        <f t="shared" si="1"/>
        <v>6.0000000000000005E-2</v>
      </c>
    </row>
    <row r="61" spans="1:19">
      <c r="A61" s="17">
        <v>1</v>
      </c>
      <c r="B61" s="21" t="s">
        <v>96</v>
      </c>
      <c r="C61" s="34"/>
      <c r="D61" s="36"/>
      <c r="E61" s="24"/>
      <c r="F61" s="21">
        <v>0.13</v>
      </c>
      <c r="G61" s="21">
        <v>0.57999999999999996</v>
      </c>
      <c r="H61" s="25">
        <v>7.0000000000000007E-2</v>
      </c>
      <c r="I61" s="21">
        <v>0.68</v>
      </c>
      <c r="J61" s="21">
        <v>0.01</v>
      </c>
      <c r="K61" s="21"/>
      <c r="L61" s="21"/>
      <c r="M61" s="21"/>
      <c r="N61" s="21"/>
      <c r="O61" s="21"/>
      <c r="P61" s="21"/>
      <c r="Q61" s="25"/>
      <c r="R61" s="25"/>
      <c r="S61" s="25"/>
    </row>
    <row r="62" spans="1:19">
      <c r="A62" s="17">
        <v>1</v>
      </c>
      <c r="B62" s="21" t="s">
        <v>97</v>
      </c>
      <c r="C62" s="32"/>
      <c r="D62" s="23">
        <v>10.83</v>
      </c>
      <c r="E62" s="24">
        <v>23.36</v>
      </c>
      <c r="F62" s="21">
        <v>4.5</v>
      </c>
      <c r="G62" s="21">
        <v>2.52</v>
      </c>
      <c r="H62" s="25">
        <v>1.2</v>
      </c>
      <c r="I62" s="26">
        <v>0.08</v>
      </c>
      <c r="J62" s="26"/>
      <c r="K62" s="21"/>
      <c r="L62" s="21"/>
      <c r="M62" s="21"/>
      <c r="N62" s="21"/>
      <c r="O62" s="21"/>
      <c r="P62" s="21"/>
      <c r="Q62" s="25"/>
      <c r="R62" s="25"/>
      <c r="S62" s="25"/>
    </row>
    <row r="63" spans="1:19">
      <c r="A63" s="17">
        <v>1</v>
      </c>
      <c r="B63" s="27" t="s">
        <v>98</v>
      </c>
      <c r="C63" s="32">
        <v>1.59</v>
      </c>
      <c r="D63" s="23">
        <v>1.43</v>
      </c>
      <c r="E63" s="30">
        <v>2.2599999999999998</v>
      </c>
      <c r="F63" s="21">
        <v>0.91</v>
      </c>
      <c r="G63" s="21">
        <v>5.28</v>
      </c>
      <c r="H63" s="25">
        <v>6.46</v>
      </c>
      <c r="I63" s="37">
        <v>1.81</v>
      </c>
      <c r="J63" s="38">
        <v>5.03</v>
      </c>
      <c r="K63" s="21">
        <v>0.55000000000000004</v>
      </c>
      <c r="L63" s="21"/>
      <c r="M63" s="21"/>
      <c r="N63" s="21"/>
      <c r="O63" s="21"/>
      <c r="P63" s="21">
        <v>0.03</v>
      </c>
      <c r="Q63" s="25"/>
      <c r="R63" s="25"/>
      <c r="S63" s="25">
        <f t="shared" si="1"/>
        <v>0.58000000000000007</v>
      </c>
    </row>
    <row r="64" spans="1:19">
      <c r="A64" s="17">
        <v>1</v>
      </c>
      <c r="B64" s="21" t="s">
        <v>99</v>
      </c>
      <c r="C64" s="32">
        <v>420.84</v>
      </c>
      <c r="D64" s="23">
        <v>320.98</v>
      </c>
      <c r="E64" s="30">
        <v>526.89</v>
      </c>
      <c r="F64" s="21">
        <v>623.91999999999996</v>
      </c>
      <c r="G64" s="26">
        <v>1174.98</v>
      </c>
      <c r="H64" s="39">
        <v>1612.85</v>
      </c>
      <c r="I64" s="21">
        <v>1288.52</v>
      </c>
      <c r="J64" s="26">
        <v>1256</v>
      </c>
      <c r="K64" s="21">
        <v>3.43</v>
      </c>
      <c r="L64" s="21">
        <v>3.25</v>
      </c>
      <c r="M64" s="21">
        <v>27.45</v>
      </c>
      <c r="N64" s="21">
        <v>61.21</v>
      </c>
      <c r="O64" s="21">
        <v>81.12</v>
      </c>
      <c r="P64" s="21">
        <v>73.5</v>
      </c>
      <c r="Q64" s="25">
        <v>112.5</v>
      </c>
      <c r="R64" s="25"/>
      <c r="S64" s="25">
        <f t="shared" si="1"/>
        <v>362.46000000000004</v>
      </c>
    </row>
    <row r="65" spans="1:19">
      <c r="A65" s="17">
        <v>1</v>
      </c>
      <c r="B65" s="21" t="s">
        <v>100</v>
      </c>
      <c r="C65" s="32"/>
      <c r="D65" s="23"/>
      <c r="E65" s="30"/>
      <c r="F65" s="21"/>
      <c r="G65" s="26"/>
      <c r="H65" s="39">
        <v>4.74</v>
      </c>
      <c r="I65" s="21"/>
      <c r="J65" s="21"/>
      <c r="K65" s="21"/>
      <c r="L65" s="21"/>
      <c r="M65" s="21">
        <v>0.3</v>
      </c>
      <c r="N65" s="21">
        <v>25.05</v>
      </c>
      <c r="O65" s="21"/>
      <c r="P65" s="21"/>
      <c r="Q65" s="25"/>
      <c r="R65" s="25"/>
      <c r="S65" s="25">
        <f t="shared" si="1"/>
        <v>25.35</v>
      </c>
    </row>
    <row r="66" spans="1:19">
      <c r="A66" s="17">
        <v>1</v>
      </c>
      <c r="B66" s="21" t="s">
        <v>101</v>
      </c>
      <c r="C66" s="32">
        <v>209.44</v>
      </c>
      <c r="D66" s="23">
        <v>337.6</v>
      </c>
      <c r="E66" s="40">
        <v>236.19</v>
      </c>
      <c r="F66" s="21">
        <v>195.09</v>
      </c>
      <c r="G66" s="41">
        <v>583</v>
      </c>
      <c r="H66" s="42">
        <v>728.3</v>
      </c>
      <c r="I66" s="21">
        <v>670.69</v>
      </c>
      <c r="J66" s="21">
        <v>483.34</v>
      </c>
      <c r="K66" s="21">
        <v>5</v>
      </c>
      <c r="L66" s="21"/>
      <c r="M66" s="21"/>
      <c r="N66" s="21"/>
      <c r="O66" s="21">
        <v>69.94</v>
      </c>
      <c r="P66" s="21">
        <v>72.400000000000006</v>
      </c>
      <c r="Q66" s="25">
        <v>55.7</v>
      </c>
      <c r="R66" s="25"/>
      <c r="S66" s="25">
        <f t="shared" si="1"/>
        <v>203.04000000000002</v>
      </c>
    </row>
    <row r="67" spans="1:19">
      <c r="A67" s="17">
        <v>1</v>
      </c>
      <c r="B67" s="21" t="s">
        <v>102</v>
      </c>
      <c r="C67" s="32"/>
      <c r="D67" s="23"/>
      <c r="E67" s="40"/>
      <c r="F67" s="21"/>
      <c r="G67" s="41"/>
      <c r="H67" s="42">
        <v>0.66</v>
      </c>
      <c r="I67" s="21"/>
      <c r="J67" s="21">
        <v>0.09</v>
      </c>
      <c r="K67" s="21"/>
      <c r="L67" s="21"/>
      <c r="M67" s="21"/>
      <c r="N67" s="21"/>
      <c r="O67" s="21"/>
      <c r="P67" s="21"/>
      <c r="Q67" s="25"/>
      <c r="R67" s="25"/>
      <c r="S67" s="25"/>
    </row>
    <row r="68" spans="1:19">
      <c r="A68" s="17">
        <v>1</v>
      </c>
      <c r="B68" s="21" t="s">
        <v>103</v>
      </c>
      <c r="C68" s="32"/>
      <c r="D68" s="23"/>
      <c r="E68" s="40"/>
      <c r="F68" s="21"/>
      <c r="G68" s="41"/>
      <c r="H68" s="42">
        <v>7.27</v>
      </c>
      <c r="I68" s="21">
        <v>11.15</v>
      </c>
      <c r="J68" s="21"/>
      <c r="K68" s="21"/>
      <c r="L68" s="21"/>
      <c r="M68" s="21"/>
      <c r="N68" s="21"/>
      <c r="O68" s="21"/>
      <c r="P68" s="21"/>
      <c r="Q68" s="25"/>
      <c r="R68" s="25"/>
      <c r="S68" s="25"/>
    </row>
    <row r="69" spans="1:19">
      <c r="A69" s="17">
        <v>1</v>
      </c>
      <c r="B69" s="21" t="s">
        <v>104</v>
      </c>
      <c r="C69" s="32"/>
      <c r="D69" s="23"/>
      <c r="E69" s="40"/>
      <c r="F69" s="21">
        <v>7.0000000000000007E-2</v>
      </c>
      <c r="G69" s="21">
        <v>7.0000000000000007E-2</v>
      </c>
      <c r="H69" s="25">
        <v>0.08</v>
      </c>
      <c r="I69" s="21"/>
      <c r="J69" s="21">
        <v>4.97</v>
      </c>
      <c r="K69" s="21"/>
      <c r="L69" s="21"/>
      <c r="M69" s="21"/>
      <c r="N69" s="21"/>
      <c r="O69" s="21"/>
      <c r="P69" s="21">
        <v>0.13</v>
      </c>
      <c r="Q69" s="25"/>
      <c r="R69" s="25"/>
      <c r="S69" s="25">
        <f t="shared" si="1"/>
        <v>0.13</v>
      </c>
    </row>
    <row r="70" spans="1:19">
      <c r="A70" s="17">
        <v>1</v>
      </c>
      <c r="B70" s="27" t="s">
        <v>105</v>
      </c>
      <c r="C70" s="32">
        <v>5.2</v>
      </c>
      <c r="D70" s="23">
        <v>1.02</v>
      </c>
      <c r="E70" s="30">
        <v>3.48</v>
      </c>
      <c r="F70" s="21">
        <v>3.87</v>
      </c>
      <c r="G70" s="21">
        <v>1.93</v>
      </c>
      <c r="H70" s="25">
        <v>0.45</v>
      </c>
      <c r="I70" s="21">
        <v>0.48</v>
      </c>
      <c r="J70" s="21">
        <v>5.64</v>
      </c>
      <c r="K70" s="21"/>
      <c r="L70" s="21">
        <v>0.17</v>
      </c>
      <c r="M70" s="21">
        <v>0.7</v>
      </c>
      <c r="N70" s="21">
        <v>0.08</v>
      </c>
      <c r="O70" s="21">
        <v>0.22</v>
      </c>
      <c r="P70" s="21">
        <v>0.03</v>
      </c>
      <c r="Q70" s="25">
        <v>0.01</v>
      </c>
      <c r="R70" s="25"/>
      <c r="S70" s="25">
        <f t="shared" si="1"/>
        <v>1.21</v>
      </c>
    </row>
    <row r="71" spans="1:19">
      <c r="A71" s="17">
        <v>1</v>
      </c>
      <c r="B71" s="27" t="s">
        <v>106</v>
      </c>
      <c r="C71" s="32"/>
      <c r="D71" s="23">
        <v>1.1399999999999999</v>
      </c>
      <c r="E71" s="40">
        <v>0.1</v>
      </c>
      <c r="F71" s="21">
        <v>0.17</v>
      </c>
      <c r="G71" s="21">
        <v>4.3</v>
      </c>
      <c r="H71" s="25">
        <v>0.89</v>
      </c>
      <c r="I71" s="21">
        <v>0.4</v>
      </c>
      <c r="J71" s="21"/>
      <c r="K71" s="21"/>
      <c r="L71" s="21"/>
      <c r="M71" s="21"/>
      <c r="N71" s="21">
        <v>7.0000000000000007E-2</v>
      </c>
      <c r="O71" s="21"/>
      <c r="P71" s="21"/>
      <c r="Q71" s="25"/>
      <c r="R71" s="25"/>
      <c r="S71" s="25">
        <f t="shared" si="1"/>
        <v>7.0000000000000007E-2</v>
      </c>
    </row>
    <row r="72" spans="1:19">
      <c r="A72" s="17">
        <v>1</v>
      </c>
      <c r="B72" s="27" t="s">
        <v>107</v>
      </c>
      <c r="C72" s="32"/>
      <c r="D72" s="23"/>
      <c r="E72" s="40"/>
      <c r="F72" s="21"/>
      <c r="G72" s="21">
        <v>135.88999999999999</v>
      </c>
      <c r="H72" s="25"/>
      <c r="I72" s="21"/>
      <c r="J72" s="21">
        <v>255.86</v>
      </c>
      <c r="K72" s="21"/>
      <c r="L72" s="21"/>
      <c r="M72" s="21"/>
      <c r="N72" s="21"/>
      <c r="O72" s="21"/>
      <c r="P72" s="21"/>
      <c r="Q72" s="25"/>
      <c r="R72" s="25"/>
      <c r="S72" s="25"/>
    </row>
    <row r="73" spans="1:19">
      <c r="A73" s="17">
        <v>1</v>
      </c>
      <c r="B73" s="27" t="s">
        <v>108</v>
      </c>
      <c r="C73" s="32"/>
      <c r="D73" s="23"/>
      <c r="E73" s="40"/>
      <c r="F73" s="21"/>
      <c r="G73" s="21"/>
      <c r="H73" s="25">
        <v>128.55000000000001</v>
      </c>
      <c r="I73" s="21">
        <v>161.71</v>
      </c>
      <c r="J73" s="21">
        <v>38.97</v>
      </c>
      <c r="K73" s="21"/>
      <c r="L73" s="21"/>
      <c r="M73" s="21"/>
      <c r="N73" s="21"/>
      <c r="O73" s="21"/>
      <c r="P73" s="21"/>
      <c r="Q73" s="25">
        <v>0.3</v>
      </c>
      <c r="R73" s="25"/>
      <c r="S73" s="25">
        <f t="shared" ref="S73:S74" si="2">SUM(K73:Q73)</f>
        <v>0.3</v>
      </c>
    </row>
    <row r="74" spans="1:19">
      <c r="A74" s="17">
        <v>1</v>
      </c>
      <c r="B74" s="27" t="s">
        <v>109</v>
      </c>
      <c r="C74" s="32">
        <v>46.69</v>
      </c>
      <c r="D74" s="23">
        <v>2.65</v>
      </c>
      <c r="E74" s="30">
        <v>55.66</v>
      </c>
      <c r="F74" s="21">
        <v>87.43</v>
      </c>
      <c r="G74" s="21">
        <v>0.26</v>
      </c>
      <c r="H74" s="25"/>
      <c r="I74" s="21"/>
      <c r="J74" s="21">
        <v>0.15</v>
      </c>
      <c r="K74" s="21">
        <v>47.04</v>
      </c>
      <c r="L74" s="21">
        <v>11.04</v>
      </c>
      <c r="M74" s="21">
        <v>0.12</v>
      </c>
      <c r="N74" s="21"/>
      <c r="O74" s="21"/>
      <c r="P74" s="21"/>
      <c r="Q74" s="25"/>
      <c r="R74" s="25"/>
      <c r="S74" s="25">
        <f t="shared" si="2"/>
        <v>58.199999999999996</v>
      </c>
    </row>
    <row r="75" spans="1:19">
      <c r="A75" s="17">
        <f>SUM(A7:A74)</f>
        <v>68</v>
      </c>
      <c r="B75" s="65"/>
      <c r="C75" s="32"/>
      <c r="D75" s="23"/>
      <c r="E75" s="30"/>
      <c r="F75" s="21"/>
      <c r="G75" s="21"/>
      <c r="H75" s="25"/>
      <c r="I75" s="21"/>
      <c r="J75" s="21"/>
      <c r="K75" s="21"/>
      <c r="L75" s="21"/>
      <c r="M75" s="21"/>
      <c r="N75" s="21"/>
      <c r="O75" s="21"/>
      <c r="P75" s="21"/>
      <c r="Q75" s="25"/>
      <c r="R75" s="25"/>
      <c r="S75" s="25"/>
    </row>
    <row r="76" spans="1:19">
      <c r="B76" s="66" t="s">
        <v>110</v>
      </c>
      <c r="C76" s="67">
        <v>3297.56</v>
      </c>
      <c r="D76" s="67">
        <v>687.01</v>
      </c>
      <c r="E76" s="67">
        <v>1438.64</v>
      </c>
      <c r="F76" s="67">
        <v>1010.42</v>
      </c>
      <c r="G76" s="67">
        <v>836.05999999999983</v>
      </c>
      <c r="H76" s="68">
        <f>SUM(H78:H97)</f>
        <v>8409.9200000000019</v>
      </c>
      <c r="I76" s="68">
        <f>SUM(I77:I97)</f>
        <v>11122.09</v>
      </c>
      <c r="J76" s="68">
        <f>SUM(J77:J97)</f>
        <v>3329.28</v>
      </c>
      <c r="K76" s="43">
        <f>SUM(K77:K97)</f>
        <v>137.82</v>
      </c>
      <c r="L76" s="43">
        <f t="shared" ref="L76:Q76" si="3">SUM(L77:L97)</f>
        <v>161.51000000000002</v>
      </c>
      <c r="M76" s="43">
        <f t="shared" si="3"/>
        <v>205.79000000000005</v>
      </c>
      <c r="N76" s="43">
        <f t="shared" si="3"/>
        <v>45.550000000000004</v>
      </c>
      <c r="O76" s="43">
        <f t="shared" si="3"/>
        <v>297.78999999999996</v>
      </c>
      <c r="P76" s="43">
        <f t="shared" si="3"/>
        <v>841.17000000000007</v>
      </c>
      <c r="Q76" s="43">
        <f t="shared" si="3"/>
        <v>341.40999999999997</v>
      </c>
      <c r="R76" s="43"/>
      <c r="S76" s="19">
        <f t="shared" ref="S76" si="4">SUM(K76:P76)</f>
        <v>1689.63</v>
      </c>
    </row>
    <row r="77" spans="1:19">
      <c r="B77" s="69"/>
      <c r="C77" s="28"/>
      <c r="D77" s="23"/>
      <c r="E77" s="23"/>
      <c r="F77" s="3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5"/>
      <c r="R77" s="25"/>
      <c r="S77" s="25"/>
    </row>
    <row r="78" spans="1:19">
      <c r="B78" s="21" t="s">
        <v>111</v>
      </c>
      <c r="C78" s="23">
        <v>3.59</v>
      </c>
      <c r="D78" s="23">
        <v>3.49</v>
      </c>
      <c r="E78" s="30">
        <v>3.94</v>
      </c>
      <c r="F78" s="21">
        <v>6.67</v>
      </c>
      <c r="G78" s="21">
        <v>8.65</v>
      </c>
      <c r="H78" s="21">
        <v>9.3800000000000008</v>
      </c>
      <c r="I78" s="25">
        <v>1.67</v>
      </c>
      <c r="J78" s="25">
        <v>0.04</v>
      </c>
      <c r="K78" s="21"/>
      <c r="L78" s="21"/>
      <c r="M78" s="21"/>
      <c r="N78" s="21"/>
      <c r="O78" s="21"/>
      <c r="P78" s="21"/>
      <c r="Q78" s="25"/>
      <c r="R78" s="25"/>
      <c r="S78" s="25"/>
    </row>
    <row r="79" spans="1:19">
      <c r="B79" s="21" t="s">
        <v>112</v>
      </c>
      <c r="C79" s="23">
        <v>0.76</v>
      </c>
      <c r="D79" s="23">
        <v>5.09</v>
      </c>
      <c r="E79" s="30">
        <v>0.06</v>
      </c>
      <c r="F79" s="21">
        <v>0.02</v>
      </c>
      <c r="G79" s="21">
        <v>0.05</v>
      </c>
      <c r="H79" s="21">
        <v>0.17</v>
      </c>
      <c r="I79" s="25">
        <v>0.19</v>
      </c>
      <c r="J79" s="25">
        <v>0.03</v>
      </c>
      <c r="K79" s="21"/>
      <c r="L79" s="21"/>
      <c r="M79" s="21"/>
      <c r="N79" s="21"/>
      <c r="O79" s="21"/>
      <c r="P79" s="21"/>
      <c r="Q79" s="25"/>
      <c r="R79" s="25"/>
      <c r="S79" s="25"/>
    </row>
    <row r="80" spans="1:19">
      <c r="B80" s="21" t="s">
        <v>113</v>
      </c>
      <c r="C80" s="23"/>
      <c r="D80" s="23"/>
      <c r="E80" s="30"/>
      <c r="F80" s="21"/>
      <c r="G80" s="21">
        <v>0.06</v>
      </c>
      <c r="H80" s="21">
        <v>0.56999999999999995</v>
      </c>
      <c r="I80" s="25"/>
      <c r="J80" s="25"/>
      <c r="K80" s="21"/>
      <c r="L80" s="21"/>
      <c r="M80" s="21"/>
      <c r="N80" s="21"/>
      <c r="O80" s="21"/>
      <c r="P80" s="21"/>
      <c r="Q80" s="25"/>
      <c r="R80" s="25"/>
      <c r="S80" s="25"/>
    </row>
    <row r="81" spans="2:19">
      <c r="B81" s="21" t="s">
        <v>114</v>
      </c>
      <c r="C81" s="23">
        <v>52.68</v>
      </c>
      <c r="D81" s="23">
        <v>40.880000000000003</v>
      </c>
      <c r="E81" s="30">
        <v>41.99</v>
      </c>
      <c r="F81" s="21">
        <v>67.349999999999994</v>
      </c>
      <c r="G81" s="21">
        <v>70.010000000000005</v>
      </c>
      <c r="H81" s="21">
        <v>110.37</v>
      </c>
      <c r="I81" s="25">
        <v>47.24</v>
      </c>
      <c r="J81" s="25">
        <v>40.99</v>
      </c>
      <c r="K81" s="21">
        <v>5.45</v>
      </c>
      <c r="L81" s="27">
        <v>2.95</v>
      </c>
      <c r="M81" s="21">
        <v>3.04</v>
      </c>
      <c r="N81" s="21">
        <v>7.88</v>
      </c>
      <c r="O81" s="21">
        <v>2.44</v>
      </c>
      <c r="P81" s="21">
        <v>0.92</v>
      </c>
      <c r="Q81" s="25">
        <v>2.23</v>
      </c>
      <c r="R81" s="25"/>
      <c r="S81" s="25">
        <f t="shared" ref="S81:S94" si="5">SUM(K81:Q81)</f>
        <v>24.910000000000004</v>
      </c>
    </row>
    <row r="82" spans="2:19">
      <c r="B82" s="21" t="s">
        <v>115</v>
      </c>
      <c r="C82" s="23"/>
      <c r="D82" s="23"/>
      <c r="E82" s="30"/>
      <c r="F82" s="21"/>
      <c r="G82" s="21"/>
      <c r="H82" s="21">
        <v>0.09</v>
      </c>
      <c r="I82" s="25"/>
      <c r="J82" s="25"/>
      <c r="K82" s="21"/>
      <c r="L82" s="21"/>
      <c r="M82" s="21"/>
      <c r="N82" s="21"/>
      <c r="O82" s="21"/>
      <c r="P82" s="21"/>
      <c r="Q82" s="25"/>
      <c r="R82" s="25"/>
      <c r="S82" s="25"/>
    </row>
    <row r="83" spans="2:19">
      <c r="B83" s="21" t="s">
        <v>116</v>
      </c>
      <c r="C83" s="23">
        <v>5.51</v>
      </c>
      <c r="D83" s="23">
        <v>7.93</v>
      </c>
      <c r="E83" s="30">
        <v>6.85</v>
      </c>
      <c r="F83" s="21"/>
      <c r="G83" s="21">
        <v>14.27</v>
      </c>
      <c r="H83" s="21">
        <v>8.68</v>
      </c>
      <c r="I83" s="25">
        <v>8.0500000000000007</v>
      </c>
      <c r="J83" s="25">
        <v>8.65</v>
      </c>
      <c r="K83" s="21">
        <v>8.73</v>
      </c>
      <c r="L83" s="21"/>
      <c r="M83" s="21"/>
      <c r="N83" s="21"/>
      <c r="O83" s="21"/>
      <c r="P83" s="21"/>
      <c r="Q83" s="25">
        <v>1.1499999999999999</v>
      </c>
      <c r="R83" s="25"/>
      <c r="S83" s="25">
        <f t="shared" si="5"/>
        <v>9.8800000000000008</v>
      </c>
    </row>
    <row r="84" spans="2:19">
      <c r="B84" s="21" t="s">
        <v>117</v>
      </c>
      <c r="C84" s="23"/>
      <c r="D84" s="23"/>
      <c r="E84" s="30"/>
      <c r="F84" s="21"/>
      <c r="G84" s="21"/>
      <c r="H84" s="21"/>
      <c r="I84" s="25"/>
      <c r="J84" s="25"/>
      <c r="K84" s="21"/>
      <c r="L84" s="21"/>
      <c r="M84" s="21"/>
      <c r="N84" s="21"/>
      <c r="O84" s="21"/>
      <c r="P84" s="21"/>
      <c r="Q84" s="25"/>
      <c r="R84" s="25"/>
      <c r="S84" s="25"/>
    </row>
    <row r="85" spans="2:19">
      <c r="B85" s="21" t="s">
        <v>118</v>
      </c>
      <c r="C85" s="23">
        <v>136.29</v>
      </c>
      <c r="D85" s="23">
        <v>85.13</v>
      </c>
      <c r="E85" s="30">
        <v>87.24</v>
      </c>
      <c r="F85" s="21">
        <v>174.59</v>
      </c>
      <c r="G85" s="21">
        <v>220.97</v>
      </c>
      <c r="H85" s="21">
        <v>1242.83</v>
      </c>
      <c r="I85" s="25">
        <v>1536.45</v>
      </c>
      <c r="J85" s="25">
        <v>1056.3699999999999</v>
      </c>
      <c r="K85" s="21">
        <v>86.85</v>
      </c>
      <c r="L85" s="21">
        <v>124.74</v>
      </c>
      <c r="M85" s="21">
        <v>91.61</v>
      </c>
      <c r="N85" s="21">
        <v>4.74</v>
      </c>
      <c r="O85" s="21">
        <v>4.01</v>
      </c>
      <c r="P85" s="21">
        <v>1.88</v>
      </c>
      <c r="Q85" s="25">
        <v>54.88</v>
      </c>
      <c r="R85" s="25"/>
      <c r="S85" s="25">
        <f t="shared" si="5"/>
        <v>368.71</v>
      </c>
    </row>
    <row r="86" spans="2:19">
      <c r="B86" s="21" t="s">
        <v>119</v>
      </c>
      <c r="C86" s="23"/>
      <c r="D86" s="23"/>
      <c r="E86" s="30"/>
      <c r="F86" s="21"/>
      <c r="G86" s="21"/>
      <c r="H86" s="21"/>
      <c r="I86" s="25">
        <v>11.52</v>
      </c>
      <c r="J86" s="25"/>
      <c r="K86" s="21"/>
      <c r="L86" s="21"/>
      <c r="M86" s="21"/>
      <c r="N86" s="21"/>
      <c r="O86" s="21"/>
      <c r="P86" s="21"/>
      <c r="Q86" s="25"/>
      <c r="R86" s="25"/>
      <c r="S86" s="25"/>
    </row>
    <row r="87" spans="2:19">
      <c r="B87" s="21" t="s">
        <v>120</v>
      </c>
      <c r="C87" s="23">
        <v>17.57</v>
      </c>
      <c r="D87" s="23">
        <v>7.48</v>
      </c>
      <c r="E87" s="30">
        <v>6.85</v>
      </c>
      <c r="F87" s="21">
        <v>87.9</v>
      </c>
      <c r="G87" s="21">
        <v>254.91</v>
      </c>
      <c r="H87" s="21">
        <v>100.7</v>
      </c>
      <c r="I87" s="25">
        <v>4.45</v>
      </c>
      <c r="J87" s="25">
        <v>7.14</v>
      </c>
      <c r="K87" s="21"/>
      <c r="L87" s="21"/>
      <c r="M87" s="21">
        <v>2.17</v>
      </c>
      <c r="N87" s="21"/>
      <c r="O87" s="21">
        <v>0.39</v>
      </c>
      <c r="P87" s="21">
        <v>4.57</v>
      </c>
      <c r="Q87" s="25">
        <v>16.18</v>
      </c>
      <c r="R87" s="25"/>
      <c r="S87" s="25">
        <f t="shared" si="5"/>
        <v>23.310000000000002</v>
      </c>
    </row>
    <row r="88" spans="2:19">
      <c r="B88" s="21" t="s">
        <v>121</v>
      </c>
      <c r="C88" s="23">
        <v>41.92</v>
      </c>
      <c r="D88" s="23">
        <v>25.93</v>
      </c>
      <c r="E88" s="30">
        <v>18.559999999999999</v>
      </c>
      <c r="F88" s="21">
        <v>41.88</v>
      </c>
      <c r="G88" s="21">
        <v>76.680000000000007</v>
      </c>
      <c r="H88" s="21">
        <v>69.02</v>
      </c>
      <c r="I88" s="25">
        <v>50.36</v>
      </c>
      <c r="J88" s="25">
        <v>32.6</v>
      </c>
      <c r="K88" s="21">
        <v>4.66</v>
      </c>
      <c r="L88" s="21">
        <v>4.87</v>
      </c>
      <c r="M88" s="21">
        <v>15.78</v>
      </c>
      <c r="N88" s="21">
        <v>7.05</v>
      </c>
      <c r="O88" s="21">
        <v>2.99</v>
      </c>
      <c r="P88" s="21">
        <v>4.1100000000000003</v>
      </c>
      <c r="Q88" s="25">
        <v>2.5</v>
      </c>
      <c r="R88" s="25"/>
      <c r="S88" s="25">
        <f t="shared" si="5"/>
        <v>41.96</v>
      </c>
    </row>
    <row r="89" spans="2:19">
      <c r="B89" s="21" t="s">
        <v>122</v>
      </c>
      <c r="C89" s="23"/>
      <c r="D89" s="23"/>
      <c r="E89" s="30"/>
      <c r="F89" s="21"/>
      <c r="G89" s="21">
        <v>22</v>
      </c>
      <c r="H89" s="21"/>
      <c r="I89" s="25"/>
      <c r="J89" s="25"/>
      <c r="K89" s="21"/>
      <c r="L89" s="21"/>
      <c r="M89" s="21"/>
      <c r="N89" s="21"/>
      <c r="O89" s="21"/>
      <c r="P89" s="21"/>
      <c r="Q89" s="25"/>
      <c r="R89" s="25"/>
      <c r="S89" s="25"/>
    </row>
    <row r="90" spans="2:19">
      <c r="B90" s="21" t="s">
        <v>123</v>
      </c>
      <c r="C90" s="23">
        <v>6.36</v>
      </c>
      <c r="D90" s="23">
        <v>6.86</v>
      </c>
      <c r="E90" s="30">
        <v>4.96</v>
      </c>
      <c r="F90" s="21">
        <v>12.79</v>
      </c>
      <c r="G90" s="21">
        <v>13.16</v>
      </c>
      <c r="H90" s="21">
        <v>9.5299999999999994</v>
      </c>
      <c r="I90" s="25">
        <v>12.53</v>
      </c>
      <c r="J90" s="25">
        <v>4.68</v>
      </c>
      <c r="K90" s="21">
        <v>0.34</v>
      </c>
      <c r="L90" s="21">
        <v>0.03</v>
      </c>
      <c r="M90" s="21">
        <v>0.05</v>
      </c>
      <c r="N90" s="21">
        <v>0.3</v>
      </c>
      <c r="O90" s="21">
        <v>0.32</v>
      </c>
      <c r="P90" s="21"/>
      <c r="Q90" s="25"/>
      <c r="R90" s="25"/>
      <c r="S90" s="25">
        <f t="shared" si="5"/>
        <v>1.04</v>
      </c>
    </row>
    <row r="91" spans="2:19">
      <c r="B91" s="21" t="s">
        <v>124</v>
      </c>
      <c r="C91" s="23">
        <v>2956.35</v>
      </c>
      <c r="D91" s="23">
        <v>390.08</v>
      </c>
      <c r="E91" s="24">
        <v>1120.26</v>
      </c>
      <c r="F91" s="21">
        <v>372.84</v>
      </c>
      <c r="G91" s="21">
        <v>47.44</v>
      </c>
      <c r="H91" s="21">
        <v>6466.39</v>
      </c>
      <c r="I91" s="25">
        <v>9043.7000000000007</v>
      </c>
      <c r="J91" s="25">
        <v>2042.88</v>
      </c>
      <c r="K91" s="21">
        <v>14.29</v>
      </c>
      <c r="L91" s="21">
        <v>27.93</v>
      </c>
      <c r="M91" s="21">
        <v>71.010000000000005</v>
      </c>
      <c r="N91" s="21">
        <v>9.57</v>
      </c>
      <c r="O91" s="21">
        <v>276.68</v>
      </c>
      <c r="P91" s="25">
        <v>827</v>
      </c>
      <c r="Q91" s="25">
        <v>256.51</v>
      </c>
      <c r="R91" s="25"/>
      <c r="S91" s="25">
        <f t="shared" si="5"/>
        <v>1482.99</v>
      </c>
    </row>
    <row r="92" spans="2:19">
      <c r="B92" s="21" t="s">
        <v>125</v>
      </c>
      <c r="C92" s="23">
        <v>76.53</v>
      </c>
      <c r="D92" s="23">
        <v>103.93</v>
      </c>
      <c r="E92" s="30">
        <v>147.44</v>
      </c>
      <c r="F92" s="21">
        <v>246.38</v>
      </c>
      <c r="G92" s="21">
        <v>107.86</v>
      </c>
      <c r="H92" s="21">
        <v>275.32</v>
      </c>
      <c r="I92" s="25">
        <v>175.99</v>
      </c>
      <c r="J92" s="25">
        <v>135.9</v>
      </c>
      <c r="K92" s="21">
        <v>17.5</v>
      </c>
      <c r="L92" s="21"/>
      <c r="M92" s="21">
        <v>21.86</v>
      </c>
      <c r="N92" s="21">
        <v>16.010000000000002</v>
      </c>
      <c r="O92" s="21">
        <v>10.96</v>
      </c>
      <c r="P92" s="21">
        <v>2.69</v>
      </c>
      <c r="Q92" s="25">
        <v>7.96</v>
      </c>
      <c r="R92" s="25"/>
      <c r="S92" s="25">
        <f t="shared" si="5"/>
        <v>76.98</v>
      </c>
    </row>
    <row r="93" spans="2:19">
      <c r="B93" s="21" t="s">
        <v>126</v>
      </c>
      <c r="C93" s="23"/>
      <c r="D93" s="23">
        <v>10.01</v>
      </c>
      <c r="E93" s="30"/>
      <c r="F93" s="21"/>
      <c r="G93" s="21"/>
      <c r="H93" s="21"/>
      <c r="I93" s="25"/>
      <c r="J93" s="25"/>
      <c r="K93" s="21"/>
      <c r="L93" s="21"/>
      <c r="M93" s="21"/>
      <c r="N93" s="21"/>
      <c r="O93" s="21"/>
      <c r="P93" s="21"/>
      <c r="Q93" s="25"/>
      <c r="R93" s="25"/>
      <c r="S93" s="25"/>
    </row>
    <row r="94" spans="2:19">
      <c r="B94" s="21" t="s">
        <v>127</v>
      </c>
      <c r="C94" s="23"/>
      <c r="D94" s="23"/>
      <c r="E94" s="30"/>
      <c r="F94" s="21"/>
      <c r="G94" s="21"/>
      <c r="H94" s="21"/>
      <c r="I94" s="25"/>
      <c r="J94" s="25"/>
      <c r="K94" s="21"/>
      <c r="L94" s="21">
        <v>0.99</v>
      </c>
      <c r="M94" s="21">
        <v>0.27</v>
      </c>
      <c r="N94" s="21"/>
      <c r="O94" s="21"/>
      <c r="P94" s="21"/>
      <c r="Q94" s="25"/>
      <c r="R94" s="25"/>
      <c r="S94" s="25">
        <f t="shared" si="5"/>
        <v>1.26</v>
      </c>
    </row>
    <row r="95" spans="2:19">
      <c r="B95" s="21" t="s">
        <v>128</v>
      </c>
      <c r="C95" s="23"/>
      <c r="D95" s="23"/>
      <c r="E95" s="30"/>
      <c r="F95" s="21"/>
      <c r="G95" s="21"/>
      <c r="H95" s="21">
        <v>116.87</v>
      </c>
      <c r="I95" s="25">
        <v>122.74</v>
      </c>
      <c r="J95" s="25"/>
      <c r="K95" s="21"/>
      <c r="L95" s="21"/>
      <c r="M95" s="21"/>
      <c r="N95" s="21"/>
      <c r="O95" s="21"/>
      <c r="P95" s="21"/>
      <c r="Q95" s="25"/>
      <c r="R95" s="25"/>
      <c r="S95" s="25"/>
    </row>
    <row r="96" spans="2:19">
      <c r="B96" s="21" t="s">
        <v>109</v>
      </c>
      <c r="C96" s="23"/>
      <c r="D96" s="23">
        <v>0.2</v>
      </c>
      <c r="E96" s="30">
        <v>0.49</v>
      </c>
      <c r="F96" s="21"/>
      <c r="G96" s="21"/>
      <c r="H96" s="21"/>
      <c r="I96" s="25">
        <v>107.2</v>
      </c>
      <c r="J96" s="25"/>
      <c r="K96" s="21"/>
      <c r="L96" s="21"/>
      <c r="M96" s="21"/>
      <c r="N96" s="21"/>
      <c r="O96" s="21"/>
      <c r="P96" s="21"/>
      <c r="Q96" s="25"/>
      <c r="R96" s="25"/>
      <c r="S96" s="25"/>
    </row>
    <row r="97" spans="1:19">
      <c r="B97" s="65"/>
      <c r="C97" s="44"/>
      <c r="D97" s="44"/>
      <c r="E97" s="30"/>
      <c r="F97" s="21"/>
      <c r="G97" s="21"/>
      <c r="H97" s="21"/>
      <c r="I97" s="45"/>
      <c r="J97" s="45"/>
      <c r="K97" s="21"/>
      <c r="L97" s="21"/>
      <c r="M97" s="21"/>
      <c r="N97" s="21"/>
      <c r="O97" s="21"/>
      <c r="P97" s="21"/>
      <c r="Q97" s="25"/>
      <c r="R97" s="25"/>
      <c r="S97" s="25"/>
    </row>
    <row r="98" spans="1:19">
      <c r="B98" s="46" t="s">
        <v>39</v>
      </c>
      <c r="C98" s="58">
        <v>13033.170000000002</v>
      </c>
      <c r="D98" s="58">
        <v>17154.079999999998</v>
      </c>
      <c r="E98" s="58">
        <v>18301.349999999995</v>
      </c>
      <c r="F98" s="58">
        <v>14473.250000000002</v>
      </c>
      <c r="G98" s="58">
        <v>16212.68</v>
      </c>
      <c r="H98" s="60">
        <v>15623.61</v>
      </c>
      <c r="I98" s="60">
        <f>SUM(I5+I76)</f>
        <v>17936.169999999998</v>
      </c>
      <c r="J98" s="60">
        <f>SUM(J5+J76)</f>
        <v>8944.880000000001</v>
      </c>
      <c r="K98" s="47">
        <f t="shared" ref="K98:S98" si="6">SUM(K5+K76)</f>
        <v>1616.37</v>
      </c>
      <c r="L98" s="47">
        <f t="shared" si="6"/>
        <v>931.12</v>
      </c>
      <c r="M98" s="47">
        <f t="shared" si="6"/>
        <v>520.5200000000001</v>
      </c>
      <c r="N98" s="47">
        <f t="shared" si="6"/>
        <v>296.46000000000004</v>
      </c>
      <c r="O98" s="47">
        <f t="shared" si="6"/>
        <v>559.02</v>
      </c>
      <c r="P98" s="47">
        <f t="shared" si="6"/>
        <v>1082.27</v>
      </c>
      <c r="Q98" s="47">
        <f t="shared" si="6"/>
        <v>595.52</v>
      </c>
      <c r="R98" s="47"/>
      <c r="S98" s="48">
        <f t="shared" si="6"/>
        <v>5259.87</v>
      </c>
    </row>
    <row r="104" spans="1:19">
      <c r="B104" s="79" t="s">
        <v>30</v>
      </c>
      <c r="C104" s="80">
        <v>2005</v>
      </c>
      <c r="D104" s="80">
        <v>2006</v>
      </c>
      <c r="E104" s="80">
        <v>2007</v>
      </c>
      <c r="F104" s="80">
        <v>2008</v>
      </c>
      <c r="G104" s="80">
        <v>2009</v>
      </c>
      <c r="H104" s="80">
        <v>2010</v>
      </c>
      <c r="I104" s="80">
        <v>2011</v>
      </c>
      <c r="J104" s="81">
        <v>2012</v>
      </c>
      <c r="K104" s="82">
        <v>2013</v>
      </c>
      <c r="L104" s="71"/>
      <c r="M104" s="71"/>
      <c r="N104" s="71"/>
      <c r="O104" s="71"/>
      <c r="P104" s="71"/>
      <c r="Q104" s="71"/>
      <c r="R104" s="71"/>
      <c r="S104" s="71"/>
    </row>
    <row r="105" spans="1:19" s="84" customFormat="1">
      <c r="B105" s="85"/>
      <c r="C105" s="53"/>
      <c r="D105" s="53"/>
      <c r="E105" s="53"/>
      <c r="F105" s="73"/>
      <c r="G105" s="73"/>
      <c r="H105" s="73"/>
      <c r="I105" s="73"/>
      <c r="J105" s="73"/>
      <c r="K105" s="72"/>
      <c r="L105" s="72"/>
      <c r="M105" s="72"/>
      <c r="N105" s="72"/>
      <c r="O105" s="72"/>
      <c r="P105" s="72"/>
      <c r="Q105" s="72"/>
      <c r="R105" s="72"/>
      <c r="S105" s="73"/>
    </row>
    <row r="106" spans="1:19" s="84" customFormat="1">
      <c r="B106" s="86"/>
      <c r="C106" s="87"/>
      <c r="D106" s="87"/>
      <c r="E106" s="87"/>
      <c r="F106" s="88"/>
      <c r="G106" s="88"/>
      <c r="H106" s="74"/>
      <c r="I106" s="77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1:19" s="84" customFormat="1">
      <c r="A107" s="17">
        <v>37380.47</v>
      </c>
      <c r="B107" s="94" t="s">
        <v>51</v>
      </c>
      <c r="C107" s="22">
        <v>4416.4799999999996</v>
      </c>
      <c r="D107" s="22">
        <v>8252.58</v>
      </c>
      <c r="E107" s="98">
        <v>7152.32</v>
      </c>
      <c r="F107" s="94">
        <v>8169.69</v>
      </c>
      <c r="G107" s="98">
        <v>7780.93</v>
      </c>
      <c r="H107" s="95">
        <v>281.17</v>
      </c>
      <c r="I107" s="98">
        <v>1198.92</v>
      </c>
      <c r="J107" s="98">
        <v>86.58</v>
      </c>
      <c r="K107" s="94">
        <v>41.800000000000011</v>
      </c>
      <c r="L107" s="74">
        <f t="shared" ref="L107:L138" si="7">+SUM(C107:K107)</f>
        <v>37380.47</v>
      </c>
      <c r="M107" s="74"/>
      <c r="N107" s="73"/>
      <c r="O107" s="73"/>
      <c r="P107" s="73"/>
      <c r="Q107" s="73"/>
      <c r="R107" s="73"/>
      <c r="S107" s="73"/>
    </row>
    <row r="108" spans="1:19">
      <c r="A108" s="17">
        <v>15718.57</v>
      </c>
      <c r="B108" s="21" t="s">
        <v>84</v>
      </c>
      <c r="C108" s="22">
        <v>1590.42</v>
      </c>
      <c r="D108" s="23">
        <v>1981.99</v>
      </c>
      <c r="E108" s="24">
        <v>1651.65</v>
      </c>
      <c r="F108" s="21">
        <v>1723.01</v>
      </c>
      <c r="G108" s="26">
        <v>1561.72</v>
      </c>
      <c r="H108" s="25">
        <v>2197.1</v>
      </c>
      <c r="I108" s="21">
        <v>1280.93</v>
      </c>
      <c r="J108" s="21">
        <v>1664.79</v>
      </c>
      <c r="K108" s="83">
        <v>2066.96</v>
      </c>
      <c r="L108" s="74">
        <f t="shared" si="7"/>
        <v>15718.57</v>
      </c>
      <c r="M108" s="74"/>
      <c r="N108" s="73"/>
      <c r="O108" s="73"/>
      <c r="P108" s="73"/>
      <c r="Q108" s="75"/>
      <c r="R108" s="75"/>
      <c r="S108" s="75"/>
    </row>
    <row r="109" spans="1:19">
      <c r="A109" s="17">
        <v>14541.079999999998</v>
      </c>
      <c r="B109" s="21" t="s">
        <v>69</v>
      </c>
      <c r="C109" s="22">
        <v>1649.38</v>
      </c>
      <c r="D109" s="23">
        <v>4776.1099999999997</v>
      </c>
      <c r="E109" s="24">
        <v>6137.38</v>
      </c>
      <c r="F109" s="21">
        <v>1251.27</v>
      </c>
      <c r="G109" s="21">
        <v>179.13</v>
      </c>
      <c r="H109" s="25">
        <v>23.2</v>
      </c>
      <c r="I109" s="21">
        <v>226.23</v>
      </c>
      <c r="J109" s="21">
        <v>287.25</v>
      </c>
      <c r="K109" s="55">
        <v>11.129999999999999</v>
      </c>
      <c r="L109" s="74">
        <f t="shared" si="7"/>
        <v>14541.079999999998</v>
      </c>
      <c r="M109" s="74"/>
      <c r="N109" s="73"/>
      <c r="O109" s="73"/>
      <c r="P109" s="73"/>
      <c r="Q109" s="75"/>
      <c r="R109" s="75"/>
      <c r="S109" s="75"/>
    </row>
    <row r="110" spans="1:19">
      <c r="A110" s="17">
        <v>7587.44</v>
      </c>
      <c r="B110" s="21" t="s">
        <v>99</v>
      </c>
      <c r="C110" s="32">
        <v>420.84</v>
      </c>
      <c r="D110" s="23">
        <v>320.98</v>
      </c>
      <c r="E110" s="30">
        <v>526.89</v>
      </c>
      <c r="F110" s="21">
        <v>623.91999999999996</v>
      </c>
      <c r="G110" s="26">
        <v>1174.98</v>
      </c>
      <c r="H110" s="39">
        <v>1612.85</v>
      </c>
      <c r="I110" s="21">
        <v>1288.52</v>
      </c>
      <c r="J110" s="26">
        <v>1256</v>
      </c>
      <c r="K110" s="55">
        <v>362.46000000000004</v>
      </c>
      <c r="L110" s="74">
        <f t="shared" si="7"/>
        <v>7587.44</v>
      </c>
      <c r="M110" s="74"/>
      <c r="N110" s="73"/>
      <c r="O110" s="73"/>
      <c r="P110" s="73"/>
      <c r="Q110" s="75"/>
      <c r="R110" s="75"/>
      <c r="S110" s="75"/>
    </row>
    <row r="111" spans="1:19">
      <c r="A111" s="17">
        <v>3646.69</v>
      </c>
      <c r="B111" s="21" t="s">
        <v>101</v>
      </c>
      <c r="C111" s="32">
        <v>209.44</v>
      </c>
      <c r="D111" s="23">
        <v>337.6</v>
      </c>
      <c r="E111" s="40">
        <v>236.19</v>
      </c>
      <c r="F111" s="21">
        <v>195.09</v>
      </c>
      <c r="G111" s="41">
        <v>583</v>
      </c>
      <c r="H111" s="42">
        <v>728.3</v>
      </c>
      <c r="I111" s="21">
        <v>670.69</v>
      </c>
      <c r="J111" s="21">
        <v>483.34</v>
      </c>
      <c r="K111" s="55">
        <v>203.04000000000002</v>
      </c>
      <c r="L111" s="74">
        <f t="shared" si="7"/>
        <v>3646.69</v>
      </c>
      <c r="M111" s="74"/>
      <c r="N111" s="73"/>
      <c r="O111" s="73"/>
      <c r="P111" s="73"/>
      <c r="Q111" s="75"/>
      <c r="R111" s="75"/>
      <c r="S111" s="75"/>
    </row>
    <row r="112" spans="1:19">
      <c r="A112" s="17">
        <v>3298.3699999999994</v>
      </c>
      <c r="B112" s="21" t="s">
        <v>52</v>
      </c>
      <c r="C112" s="22">
        <v>323.5</v>
      </c>
      <c r="D112" s="23">
        <v>283.33</v>
      </c>
      <c r="E112" s="24">
        <v>494.2</v>
      </c>
      <c r="F112" s="21">
        <v>529.92999999999995</v>
      </c>
      <c r="G112" s="21">
        <v>590.20000000000005</v>
      </c>
      <c r="H112" s="25">
        <v>520.64</v>
      </c>
      <c r="I112" s="21">
        <v>365.11</v>
      </c>
      <c r="J112" s="21">
        <v>111.72</v>
      </c>
      <c r="K112" s="55">
        <v>79.739999999999995</v>
      </c>
      <c r="L112" s="74">
        <f t="shared" si="7"/>
        <v>3298.3699999999994</v>
      </c>
      <c r="M112" s="74"/>
      <c r="N112" s="73"/>
      <c r="O112" s="73"/>
      <c r="P112" s="73"/>
      <c r="Q112" s="75"/>
      <c r="R112" s="75"/>
      <c r="S112" s="75"/>
    </row>
    <row r="113" spans="1:19">
      <c r="A113" s="17">
        <v>2268.29</v>
      </c>
      <c r="B113" s="21" t="s">
        <v>82</v>
      </c>
      <c r="C113" s="22">
        <v>120.47</v>
      </c>
      <c r="D113" s="23">
        <v>124.35</v>
      </c>
      <c r="E113" s="24">
        <v>30.95</v>
      </c>
      <c r="F113" s="21">
        <v>94.51</v>
      </c>
      <c r="G113" s="21">
        <v>531.99</v>
      </c>
      <c r="H113" s="25">
        <v>258.70999999999998</v>
      </c>
      <c r="I113" s="21">
        <v>479.75</v>
      </c>
      <c r="J113" s="21">
        <v>219.95</v>
      </c>
      <c r="K113" s="55">
        <v>407.61</v>
      </c>
      <c r="L113" s="74">
        <f t="shared" si="7"/>
        <v>2268.29</v>
      </c>
      <c r="M113" s="74"/>
      <c r="N113" s="73"/>
      <c r="O113" s="73"/>
      <c r="P113" s="73"/>
      <c r="Q113" s="75"/>
      <c r="R113" s="75"/>
      <c r="S113" s="75"/>
    </row>
    <row r="114" spans="1:19">
      <c r="A114" s="17">
        <v>2053.4300000000003</v>
      </c>
      <c r="B114" s="27" t="s">
        <v>74</v>
      </c>
      <c r="C114" s="22">
        <v>522.51</v>
      </c>
      <c r="D114" s="23">
        <v>71.209999999999994</v>
      </c>
      <c r="E114" s="24">
        <v>206.62</v>
      </c>
      <c r="F114" s="21">
        <v>253.04</v>
      </c>
      <c r="G114" s="21">
        <v>423.69</v>
      </c>
      <c r="H114" s="25">
        <v>262.91000000000003</v>
      </c>
      <c r="I114" s="21">
        <v>69.58</v>
      </c>
      <c r="J114" s="21">
        <v>185.05</v>
      </c>
      <c r="K114" s="55">
        <v>58.82</v>
      </c>
      <c r="L114" s="74">
        <f t="shared" si="7"/>
        <v>2053.4300000000003</v>
      </c>
      <c r="M114" s="74"/>
      <c r="N114" s="73"/>
      <c r="O114" s="73"/>
      <c r="P114" s="73"/>
      <c r="Q114" s="75"/>
      <c r="R114" s="75"/>
      <c r="S114" s="75"/>
    </row>
    <row r="115" spans="1:19">
      <c r="A115" s="17">
        <v>1612.09</v>
      </c>
      <c r="B115" s="21" t="s">
        <v>72</v>
      </c>
      <c r="C115" s="22"/>
      <c r="D115" s="23">
        <v>74.8</v>
      </c>
      <c r="E115" s="24">
        <v>73.209999999999994</v>
      </c>
      <c r="F115" s="21">
        <v>253.59</v>
      </c>
      <c r="G115" s="21">
        <v>953.5</v>
      </c>
      <c r="H115" s="25">
        <v>41.32</v>
      </c>
      <c r="I115" s="21"/>
      <c r="J115" s="21">
        <v>100.22</v>
      </c>
      <c r="K115" s="55">
        <v>115.45</v>
      </c>
      <c r="L115" s="74">
        <f t="shared" si="7"/>
        <v>1612.09</v>
      </c>
      <c r="M115" s="74"/>
      <c r="N115" s="73"/>
      <c r="O115" s="73"/>
      <c r="P115" s="73"/>
      <c r="Q115" s="75"/>
      <c r="R115" s="75"/>
      <c r="S115" s="75"/>
    </row>
    <row r="116" spans="1:19">
      <c r="A116" s="17">
        <v>1293.5899999999999</v>
      </c>
      <c r="B116" s="21" t="s">
        <v>50</v>
      </c>
      <c r="C116" s="22">
        <v>7.54</v>
      </c>
      <c r="D116" s="23">
        <v>74.98</v>
      </c>
      <c r="E116" s="24">
        <v>51.75</v>
      </c>
      <c r="F116" s="21">
        <v>79.33</v>
      </c>
      <c r="G116" s="21">
        <v>721.4</v>
      </c>
      <c r="H116" s="25">
        <v>225.08</v>
      </c>
      <c r="I116" s="21">
        <v>35.729999999999997</v>
      </c>
      <c r="J116" s="21">
        <v>95.27</v>
      </c>
      <c r="K116" s="55">
        <v>2.5100000000000002</v>
      </c>
      <c r="L116" s="74">
        <f t="shared" si="7"/>
        <v>1293.5899999999999</v>
      </c>
      <c r="M116" s="74"/>
      <c r="N116" s="73"/>
      <c r="O116" s="75"/>
      <c r="P116" s="73"/>
      <c r="Q116" s="75"/>
      <c r="R116" s="75"/>
      <c r="S116" s="75"/>
    </row>
    <row r="117" spans="1:19">
      <c r="A117" s="17">
        <v>1076.42</v>
      </c>
      <c r="B117" s="21" t="s">
        <v>92</v>
      </c>
      <c r="C117" s="22"/>
      <c r="D117" s="23"/>
      <c r="E117" s="24"/>
      <c r="F117" s="21"/>
      <c r="G117" s="21"/>
      <c r="H117" s="25">
        <v>467.1</v>
      </c>
      <c r="I117" s="21">
        <v>580.28</v>
      </c>
      <c r="J117" s="21">
        <v>29.04</v>
      </c>
      <c r="K117" s="55"/>
      <c r="L117" s="74">
        <f t="shared" si="7"/>
        <v>1076.42</v>
      </c>
      <c r="M117" s="74"/>
      <c r="N117" s="73"/>
      <c r="O117" s="75"/>
      <c r="P117" s="73"/>
      <c r="Q117" s="75"/>
      <c r="R117" s="75"/>
      <c r="S117" s="75"/>
    </row>
    <row r="118" spans="1:19">
      <c r="A118" s="17">
        <v>771.74999999999989</v>
      </c>
      <c r="B118" s="21" t="s">
        <v>71</v>
      </c>
      <c r="C118" s="22">
        <v>325.26</v>
      </c>
      <c r="D118" s="23">
        <v>12.21</v>
      </c>
      <c r="E118" s="24">
        <v>19.66</v>
      </c>
      <c r="F118" s="21">
        <v>4.07</v>
      </c>
      <c r="G118" s="21">
        <v>1.49</v>
      </c>
      <c r="H118" s="25">
        <v>5.09</v>
      </c>
      <c r="I118" s="21">
        <v>6.95</v>
      </c>
      <c r="J118" s="21">
        <v>394.63</v>
      </c>
      <c r="K118" s="55">
        <v>2.39</v>
      </c>
      <c r="L118" s="74">
        <f t="shared" si="7"/>
        <v>771.74999999999989</v>
      </c>
      <c r="M118" s="74"/>
      <c r="N118" s="73"/>
      <c r="O118" s="73"/>
      <c r="P118" s="73"/>
      <c r="Q118" s="75"/>
      <c r="R118" s="75"/>
      <c r="S118" s="75"/>
    </row>
    <row r="119" spans="1:19">
      <c r="A119" s="17">
        <v>533.52</v>
      </c>
      <c r="B119" s="21" t="s">
        <v>73</v>
      </c>
      <c r="C119" s="22">
        <v>37.380000000000003</v>
      </c>
      <c r="D119" s="23">
        <v>25.12</v>
      </c>
      <c r="E119" s="24">
        <v>62.06</v>
      </c>
      <c r="F119" s="21">
        <v>61.77</v>
      </c>
      <c r="G119" s="21">
        <v>65.709999999999994</v>
      </c>
      <c r="H119" s="25">
        <v>84.38</v>
      </c>
      <c r="I119" s="21">
        <v>76.180000000000007</v>
      </c>
      <c r="J119" s="21">
        <v>96.05</v>
      </c>
      <c r="K119" s="55">
        <v>24.869999999999997</v>
      </c>
      <c r="L119" s="74">
        <f t="shared" si="7"/>
        <v>533.52</v>
      </c>
      <c r="M119" s="74"/>
      <c r="N119" s="73"/>
      <c r="O119" s="73"/>
      <c r="P119" s="73"/>
      <c r="Q119" s="75"/>
      <c r="R119" s="75"/>
      <c r="S119" s="75"/>
    </row>
    <row r="120" spans="1:19">
      <c r="A120" s="17">
        <v>520.98</v>
      </c>
      <c r="B120" s="21" t="s">
        <v>45</v>
      </c>
      <c r="C120" s="22"/>
      <c r="D120" s="23">
        <v>32.42</v>
      </c>
      <c r="E120" s="24">
        <v>19.36</v>
      </c>
      <c r="F120" s="21">
        <v>42.11</v>
      </c>
      <c r="G120" s="21">
        <v>87.25</v>
      </c>
      <c r="H120" s="25">
        <v>130.08000000000001</v>
      </c>
      <c r="I120" s="21">
        <v>111.78</v>
      </c>
      <c r="J120" s="21">
        <v>70.33</v>
      </c>
      <c r="K120" s="55">
        <v>27.650000000000002</v>
      </c>
      <c r="L120" s="74">
        <f t="shared" si="7"/>
        <v>520.98</v>
      </c>
      <c r="M120" s="74"/>
      <c r="N120" s="73"/>
      <c r="O120" s="73"/>
      <c r="P120" s="73"/>
      <c r="Q120" s="75"/>
      <c r="R120" s="75"/>
      <c r="S120" s="75"/>
    </row>
    <row r="121" spans="1:19">
      <c r="A121" s="17">
        <v>406.39</v>
      </c>
      <c r="B121" s="21" t="s">
        <v>60</v>
      </c>
      <c r="C121" s="22">
        <v>23.3</v>
      </c>
      <c r="D121" s="23">
        <v>45.88</v>
      </c>
      <c r="E121" s="24">
        <v>72.209999999999994</v>
      </c>
      <c r="F121" s="21">
        <v>41.5</v>
      </c>
      <c r="G121" s="21">
        <v>67.11</v>
      </c>
      <c r="H121" s="25">
        <v>43.58</v>
      </c>
      <c r="I121" s="21">
        <v>29.24</v>
      </c>
      <c r="J121" s="21">
        <v>27.62</v>
      </c>
      <c r="K121" s="55">
        <v>55.949999999999996</v>
      </c>
      <c r="L121" s="74">
        <f t="shared" si="7"/>
        <v>406.39</v>
      </c>
      <c r="M121" s="74"/>
      <c r="N121" s="73"/>
      <c r="O121" s="73"/>
      <c r="P121" s="73"/>
      <c r="Q121" s="75"/>
      <c r="R121" s="75"/>
      <c r="S121" s="75"/>
    </row>
    <row r="122" spans="1:19">
      <c r="A122" s="17">
        <v>391.75</v>
      </c>
      <c r="B122" s="27" t="s">
        <v>107</v>
      </c>
      <c r="C122" s="32"/>
      <c r="D122" s="23"/>
      <c r="E122" s="40"/>
      <c r="F122" s="21"/>
      <c r="G122" s="21">
        <v>135.88999999999999</v>
      </c>
      <c r="H122" s="25"/>
      <c r="I122" s="21"/>
      <c r="J122" s="21">
        <v>255.86</v>
      </c>
      <c r="K122" s="55"/>
      <c r="L122" s="74">
        <f t="shared" si="7"/>
        <v>391.75</v>
      </c>
      <c r="M122" s="74"/>
      <c r="N122" s="73"/>
      <c r="O122" s="73"/>
      <c r="P122" s="73"/>
      <c r="Q122" s="75"/>
      <c r="R122" s="75"/>
      <c r="S122" s="75"/>
    </row>
    <row r="123" spans="1:19">
      <c r="A123" s="17">
        <v>329.53000000000003</v>
      </c>
      <c r="B123" s="27" t="s">
        <v>108</v>
      </c>
      <c r="C123" s="32"/>
      <c r="D123" s="23"/>
      <c r="E123" s="40"/>
      <c r="F123" s="21"/>
      <c r="G123" s="21"/>
      <c r="H123" s="25">
        <v>128.55000000000001</v>
      </c>
      <c r="I123" s="21">
        <v>161.71</v>
      </c>
      <c r="J123" s="21">
        <v>38.97</v>
      </c>
      <c r="K123" s="55">
        <v>0.3</v>
      </c>
      <c r="L123" s="74">
        <f t="shared" si="7"/>
        <v>329.53000000000003</v>
      </c>
      <c r="M123" s="74"/>
      <c r="N123" s="73"/>
      <c r="O123" s="73"/>
      <c r="P123" s="73"/>
      <c r="Q123" s="75"/>
      <c r="R123" s="75"/>
      <c r="S123" s="75"/>
    </row>
    <row r="124" spans="1:19">
      <c r="A124" s="17">
        <v>276.48</v>
      </c>
      <c r="B124" s="21" t="s">
        <v>41</v>
      </c>
      <c r="C124" s="22">
        <v>4.5</v>
      </c>
      <c r="D124" s="23"/>
      <c r="E124" s="24"/>
      <c r="F124" s="21"/>
      <c r="G124" s="21">
        <v>197.73</v>
      </c>
      <c r="H124" s="25">
        <v>20.100000000000001</v>
      </c>
      <c r="I124" s="21">
        <v>51.76</v>
      </c>
      <c r="J124" s="21">
        <v>1.72</v>
      </c>
      <c r="K124" s="55">
        <v>0.67</v>
      </c>
      <c r="L124" s="74">
        <f t="shared" si="7"/>
        <v>276.48</v>
      </c>
      <c r="M124" s="74"/>
      <c r="N124" s="73"/>
      <c r="O124" s="73"/>
      <c r="P124" s="73"/>
      <c r="Q124" s="75"/>
      <c r="R124" s="75"/>
      <c r="S124" s="75"/>
    </row>
    <row r="125" spans="1:19">
      <c r="A125" s="17">
        <v>251.04</v>
      </c>
      <c r="B125" s="27" t="s">
        <v>109</v>
      </c>
      <c r="C125" s="32">
        <v>46.69</v>
      </c>
      <c r="D125" s="23">
        <v>2.65</v>
      </c>
      <c r="E125" s="30">
        <v>55.66</v>
      </c>
      <c r="F125" s="21">
        <v>87.43</v>
      </c>
      <c r="G125" s="21">
        <v>0.26</v>
      </c>
      <c r="H125" s="25"/>
      <c r="I125" s="21"/>
      <c r="J125" s="21">
        <v>0.15</v>
      </c>
      <c r="K125" s="55">
        <v>58.199999999999996</v>
      </c>
      <c r="L125" s="74">
        <f t="shared" si="7"/>
        <v>251.04</v>
      </c>
      <c r="M125" s="74"/>
      <c r="N125" s="73"/>
      <c r="O125" s="73"/>
      <c r="P125" s="73"/>
      <c r="Q125" s="75"/>
      <c r="R125" s="75"/>
      <c r="S125" s="75"/>
    </row>
    <row r="126" spans="1:19">
      <c r="A126" s="17">
        <v>197.25</v>
      </c>
      <c r="B126" s="21" t="s">
        <v>49</v>
      </c>
      <c r="C126" s="22"/>
      <c r="D126" s="23"/>
      <c r="E126" s="24"/>
      <c r="F126" s="21"/>
      <c r="G126" s="21"/>
      <c r="H126" s="25">
        <v>63.85</v>
      </c>
      <c r="I126" s="21">
        <v>95.4</v>
      </c>
      <c r="J126" s="21">
        <v>36.979999999999997</v>
      </c>
      <c r="K126" s="55">
        <v>1.02</v>
      </c>
      <c r="L126" s="74">
        <f t="shared" si="7"/>
        <v>197.25</v>
      </c>
      <c r="M126" s="74"/>
      <c r="N126" s="73"/>
      <c r="O126" s="73"/>
      <c r="P126" s="75"/>
      <c r="Q126" s="75"/>
      <c r="R126" s="75"/>
      <c r="S126" s="75"/>
    </row>
    <row r="127" spans="1:19">
      <c r="A127" s="17">
        <v>193.66000000000003</v>
      </c>
      <c r="B127" s="21" t="s">
        <v>62</v>
      </c>
      <c r="C127" s="22">
        <v>14.21</v>
      </c>
      <c r="D127" s="23">
        <v>5.89</v>
      </c>
      <c r="E127" s="24">
        <v>23.32</v>
      </c>
      <c r="F127" s="21">
        <v>20.98</v>
      </c>
      <c r="G127" s="21">
        <v>49.47</v>
      </c>
      <c r="H127" s="25">
        <v>34.28</v>
      </c>
      <c r="I127" s="21">
        <v>7.33</v>
      </c>
      <c r="J127" s="21">
        <v>26.8</v>
      </c>
      <c r="K127" s="55">
        <v>11.38</v>
      </c>
      <c r="L127" s="74">
        <f t="shared" si="7"/>
        <v>193.66000000000003</v>
      </c>
      <c r="M127" s="74"/>
      <c r="N127" s="73"/>
      <c r="O127" s="73"/>
      <c r="P127" s="73"/>
      <c r="Q127" s="75"/>
      <c r="R127" s="75"/>
      <c r="S127" s="75"/>
    </row>
    <row r="128" spans="1:19">
      <c r="A128" s="17">
        <v>150.16</v>
      </c>
      <c r="B128" s="21" t="s">
        <v>94</v>
      </c>
      <c r="C128" s="32">
        <v>10.47</v>
      </c>
      <c r="D128" s="33">
        <v>15.96</v>
      </c>
      <c r="E128" s="24">
        <v>8.5399999999999991</v>
      </c>
      <c r="F128" s="21">
        <v>10.71</v>
      </c>
      <c r="G128" s="21">
        <v>45.06</v>
      </c>
      <c r="H128" s="25">
        <v>19.78</v>
      </c>
      <c r="I128" s="21">
        <v>17.63</v>
      </c>
      <c r="J128" s="21">
        <v>19.41</v>
      </c>
      <c r="K128" s="55">
        <v>2.5999999999999996</v>
      </c>
      <c r="L128" s="74">
        <f t="shared" si="7"/>
        <v>150.16</v>
      </c>
      <c r="M128" s="74"/>
      <c r="N128" s="73"/>
      <c r="O128" s="73"/>
      <c r="P128" s="73"/>
      <c r="Q128" s="75"/>
      <c r="R128" s="75"/>
      <c r="S128" s="75"/>
    </row>
    <row r="129" spans="1:19">
      <c r="A129" s="17">
        <v>148.87</v>
      </c>
      <c r="B129" s="21" t="s">
        <v>59</v>
      </c>
      <c r="C129" s="22"/>
      <c r="D129" s="23"/>
      <c r="E129" s="24"/>
      <c r="F129" s="21"/>
      <c r="G129" s="21">
        <v>148.87</v>
      </c>
      <c r="H129" s="25"/>
      <c r="I129" s="21"/>
      <c r="J129" s="21"/>
      <c r="K129" s="55"/>
      <c r="L129" s="74">
        <f t="shared" si="7"/>
        <v>148.87</v>
      </c>
      <c r="M129" s="74"/>
      <c r="N129" s="73"/>
      <c r="O129" s="73"/>
      <c r="P129" s="73"/>
      <c r="Q129" s="75"/>
      <c r="R129" s="75"/>
      <c r="S129" s="75"/>
    </row>
    <row r="130" spans="1:19">
      <c r="A130" s="17">
        <v>105.97999999999999</v>
      </c>
      <c r="B130" s="27" t="s">
        <v>80</v>
      </c>
      <c r="C130" s="22"/>
      <c r="D130" s="23"/>
      <c r="E130" s="24"/>
      <c r="F130" s="21">
        <v>0.02</v>
      </c>
      <c r="G130" s="21">
        <v>8.01</v>
      </c>
      <c r="H130" s="25">
        <v>2.36</v>
      </c>
      <c r="I130" s="21">
        <v>0.46</v>
      </c>
      <c r="J130" s="21">
        <v>92.42</v>
      </c>
      <c r="K130" s="55">
        <v>2.71</v>
      </c>
      <c r="L130" s="74">
        <f t="shared" si="7"/>
        <v>105.97999999999999</v>
      </c>
      <c r="M130" s="74"/>
      <c r="N130" s="73"/>
      <c r="O130" s="73"/>
      <c r="P130" s="73"/>
      <c r="Q130" s="75"/>
      <c r="R130" s="75"/>
      <c r="S130" s="75"/>
    </row>
    <row r="131" spans="1:19">
      <c r="A131" s="17">
        <v>47.67</v>
      </c>
      <c r="B131" s="21" t="s">
        <v>86</v>
      </c>
      <c r="C131" s="22"/>
      <c r="D131" s="23"/>
      <c r="E131" s="30"/>
      <c r="F131" s="21">
        <v>0.37</v>
      </c>
      <c r="G131" s="21">
        <v>0.37</v>
      </c>
      <c r="H131" s="25">
        <v>14.81</v>
      </c>
      <c r="I131" s="21">
        <v>29.23</v>
      </c>
      <c r="J131" s="21">
        <v>2.89</v>
      </c>
      <c r="K131" s="55"/>
      <c r="L131" s="74">
        <f t="shared" si="7"/>
        <v>47.67</v>
      </c>
      <c r="M131" s="74"/>
      <c r="N131" s="73"/>
      <c r="O131" s="73"/>
      <c r="P131" s="73"/>
      <c r="Q131" s="75"/>
      <c r="R131" s="75"/>
      <c r="S131" s="75"/>
    </row>
    <row r="132" spans="1:19">
      <c r="A132" s="17">
        <v>42.49</v>
      </c>
      <c r="B132" s="21" t="s">
        <v>97</v>
      </c>
      <c r="C132" s="32"/>
      <c r="D132" s="23">
        <v>10.83</v>
      </c>
      <c r="E132" s="24">
        <v>23.36</v>
      </c>
      <c r="F132" s="21">
        <v>4.5</v>
      </c>
      <c r="G132" s="21">
        <v>2.52</v>
      </c>
      <c r="H132" s="25">
        <v>1.2</v>
      </c>
      <c r="I132" s="26">
        <v>0.08</v>
      </c>
      <c r="J132" s="26"/>
      <c r="K132" s="55"/>
      <c r="L132" s="74">
        <f t="shared" si="7"/>
        <v>42.49</v>
      </c>
      <c r="M132" s="74"/>
      <c r="N132" s="73"/>
      <c r="O132" s="73"/>
      <c r="P132" s="73"/>
      <c r="Q132" s="75"/>
      <c r="R132" s="75"/>
      <c r="S132" s="75"/>
    </row>
    <row r="133" spans="1:19">
      <c r="A133" s="17">
        <v>36.75</v>
      </c>
      <c r="B133" s="21" t="s">
        <v>53</v>
      </c>
      <c r="C133" s="22">
        <v>4.1100000000000003</v>
      </c>
      <c r="D133" s="23">
        <v>5.01</v>
      </c>
      <c r="E133" s="24">
        <v>2</v>
      </c>
      <c r="F133" s="21">
        <v>3.67</v>
      </c>
      <c r="G133" s="21">
        <v>9.58</v>
      </c>
      <c r="H133" s="25">
        <v>4.4400000000000004</v>
      </c>
      <c r="I133" s="21">
        <v>5.79</v>
      </c>
      <c r="J133" s="21">
        <v>1.79</v>
      </c>
      <c r="K133" s="55">
        <v>0.36000000000000004</v>
      </c>
      <c r="L133" s="74">
        <f t="shared" si="7"/>
        <v>36.75</v>
      </c>
      <c r="M133" s="74"/>
      <c r="N133" s="73"/>
      <c r="O133" s="73"/>
      <c r="P133" s="73"/>
      <c r="Q133" s="75"/>
      <c r="R133" s="75"/>
      <c r="S133" s="75"/>
    </row>
    <row r="134" spans="1:19">
      <c r="A134" s="17">
        <v>35.380000000000003</v>
      </c>
      <c r="B134" s="21" t="s">
        <v>44</v>
      </c>
      <c r="C134" s="22"/>
      <c r="D134" s="23">
        <v>0.61</v>
      </c>
      <c r="E134" s="24">
        <v>5.39</v>
      </c>
      <c r="F134" s="21">
        <v>2.2999999999999998</v>
      </c>
      <c r="G134" s="21">
        <v>17.850000000000001</v>
      </c>
      <c r="H134" s="25">
        <v>2.57</v>
      </c>
      <c r="I134" s="21"/>
      <c r="J134" s="21">
        <v>3.81</v>
      </c>
      <c r="K134" s="55">
        <v>2.8499999999999996</v>
      </c>
      <c r="L134" s="74">
        <f t="shared" si="7"/>
        <v>35.380000000000003</v>
      </c>
      <c r="M134" s="74"/>
      <c r="N134" s="73"/>
      <c r="O134" s="73"/>
      <c r="P134" s="73"/>
      <c r="Q134" s="75"/>
      <c r="R134" s="75"/>
      <c r="S134" s="75"/>
    </row>
    <row r="135" spans="1:19">
      <c r="A135" s="17">
        <v>30.090000000000003</v>
      </c>
      <c r="B135" s="21" t="s">
        <v>100</v>
      </c>
      <c r="C135" s="32"/>
      <c r="D135" s="23"/>
      <c r="E135" s="30"/>
      <c r="F135" s="21"/>
      <c r="G135" s="26"/>
      <c r="H135" s="39">
        <v>4.74</v>
      </c>
      <c r="I135" s="21"/>
      <c r="J135" s="21"/>
      <c r="K135" s="55">
        <v>25.35</v>
      </c>
      <c r="L135" s="74">
        <f t="shared" si="7"/>
        <v>30.090000000000003</v>
      </c>
      <c r="M135" s="74"/>
      <c r="N135" s="73"/>
      <c r="O135" s="73"/>
      <c r="P135" s="73"/>
      <c r="Q135" s="75"/>
      <c r="R135" s="75"/>
      <c r="S135" s="75"/>
    </row>
    <row r="136" spans="1:19">
      <c r="A136" s="17">
        <v>25.35</v>
      </c>
      <c r="B136" s="27" t="s">
        <v>98</v>
      </c>
      <c r="C136" s="32">
        <v>1.59</v>
      </c>
      <c r="D136" s="23">
        <v>1.43</v>
      </c>
      <c r="E136" s="30">
        <v>2.2599999999999998</v>
      </c>
      <c r="F136" s="21">
        <v>0.91</v>
      </c>
      <c r="G136" s="21">
        <v>5.28</v>
      </c>
      <c r="H136" s="25">
        <v>6.46</v>
      </c>
      <c r="I136" s="37">
        <v>1.81</v>
      </c>
      <c r="J136" s="38">
        <v>5.03</v>
      </c>
      <c r="K136" s="55">
        <v>0.58000000000000007</v>
      </c>
      <c r="L136" s="74">
        <f t="shared" si="7"/>
        <v>25.35</v>
      </c>
      <c r="M136" s="74"/>
      <c r="N136" s="73"/>
      <c r="O136" s="73"/>
      <c r="P136" s="73"/>
      <c r="Q136" s="75"/>
      <c r="R136" s="75"/>
      <c r="S136" s="75"/>
    </row>
    <row r="137" spans="1:19">
      <c r="A137" s="17">
        <v>23.28</v>
      </c>
      <c r="B137" s="27" t="s">
        <v>105</v>
      </c>
      <c r="C137" s="32">
        <v>5.2</v>
      </c>
      <c r="D137" s="23">
        <v>1.02</v>
      </c>
      <c r="E137" s="30">
        <v>3.48</v>
      </c>
      <c r="F137" s="21">
        <v>3.87</v>
      </c>
      <c r="G137" s="21">
        <v>1.93</v>
      </c>
      <c r="H137" s="25">
        <v>0.45</v>
      </c>
      <c r="I137" s="21">
        <v>0.48</v>
      </c>
      <c r="J137" s="21">
        <v>5.64</v>
      </c>
      <c r="K137" s="55">
        <v>1.21</v>
      </c>
      <c r="L137" s="74">
        <f t="shared" si="7"/>
        <v>23.28</v>
      </c>
      <c r="M137" s="74"/>
      <c r="N137" s="73"/>
      <c r="O137" s="73"/>
      <c r="P137" s="75"/>
      <c r="Q137" s="75"/>
      <c r="R137" s="75"/>
      <c r="S137" s="75"/>
    </row>
    <row r="138" spans="1:19">
      <c r="A138" s="17">
        <v>20.700000000000003</v>
      </c>
      <c r="B138" s="21" t="s">
        <v>61</v>
      </c>
      <c r="C138" s="22"/>
      <c r="D138" s="23">
        <v>1.4</v>
      </c>
      <c r="E138" s="24">
        <v>1.68</v>
      </c>
      <c r="F138" s="21">
        <v>0.71</v>
      </c>
      <c r="G138" s="21">
        <v>6.45</v>
      </c>
      <c r="H138" s="25">
        <v>4.54</v>
      </c>
      <c r="I138" s="21">
        <v>3.94</v>
      </c>
      <c r="J138" s="21">
        <v>1.93</v>
      </c>
      <c r="K138" s="55">
        <v>0.05</v>
      </c>
      <c r="L138" s="74">
        <f t="shared" si="7"/>
        <v>20.700000000000003</v>
      </c>
      <c r="M138" s="74"/>
      <c r="N138" s="73"/>
      <c r="O138" s="73"/>
      <c r="P138" s="73"/>
      <c r="Q138" s="75"/>
      <c r="R138" s="75"/>
      <c r="S138" s="75"/>
    </row>
    <row r="139" spans="1:19">
      <c r="A139" s="17">
        <v>20.290000000000003</v>
      </c>
      <c r="B139" s="21" t="s">
        <v>70</v>
      </c>
      <c r="C139" s="22">
        <v>2.3199999999999998</v>
      </c>
      <c r="D139" s="23">
        <v>2.33</v>
      </c>
      <c r="E139" s="24">
        <v>1.3</v>
      </c>
      <c r="F139" s="21">
        <v>1.28</v>
      </c>
      <c r="G139" s="21">
        <v>6.57</v>
      </c>
      <c r="H139" s="25">
        <v>1.08</v>
      </c>
      <c r="I139" s="21">
        <v>1.28</v>
      </c>
      <c r="J139" s="21">
        <v>3.6</v>
      </c>
      <c r="K139" s="55">
        <v>0.53</v>
      </c>
      <c r="L139" s="74">
        <f t="shared" ref="L139:L170" si="8">+SUM(C139:K139)</f>
        <v>20.290000000000003</v>
      </c>
      <c r="M139" s="74"/>
      <c r="N139" s="73"/>
      <c r="O139" s="73"/>
      <c r="P139" s="73"/>
      <c r="Q139" s="75"/>
      <c r="R139" s="75"/>
      <c r="S139" s="75"/>
    </row>
    <row r="140" spans="1:19">
      <c r="A140" s="17">
        <v>18.420000000000002</v>
      </c>
      <c r="B140" s="21" t="s">
        <v>103</v>
      </c>
      <c r="C140" s="32"/>
      <c r="D140" s="23"/>
      <c r="E140" s="40"/>
      <c r="F140" s="21"/>
      <c r="G140" s="41"/>
      <c r="H140" s="42">
        <v>7.27</v>
      </c>
      <c r="I140" s="21">
        <v>11.15</v>
      </c>
      <c r="J140" s="21"/>
      <c r="K140" s="55"/>
      <c r="L140" s="74">
        <f t="shared" si="8"/>
        <v>18.420000000000002</v>
      </c>
      <c r="M140" s="74"/>
      <c r="N140" s="73"/>
      <c r="O140" s="73"/>
      <c r="P140" s="73"/>
      <c r="Q140" s="75"/>
      <c r="R140" s="75"/>
      <c r="S140" s="75"/>
    </row>
    <row r="141" spans="1:19">
      <c r="A141" s="17">
        <v>8.32</v>
      </c>
      <c r="B141" s="21" t="s">
        <v>68</v>
      </c>
      <c r="C141" s="22"/>
      <c r="D141" s="23">
        <v>0.9</v>
      </c>
      <c r="E141" s="24">
        <v>0.11</v>
      </c>
      <c r="F141" s="21">
        <v>0.24</v>
      </c>
      <c r="G141" s="21">
        <v>4.2699999999999996</v>
      </c>
      <c r="H141" s="25">
        <v>0.74</v>
      </c>
      <c r="I141" s="21">
        <v>1.29</v>
      </c>
      <c r="J141" s="21">
        <v>0.77</v>
      </c>
      <c r="K141" s="55"/>
      <c r="L141" s="74">
        <f t="shared" si="8"/>
        <v>8.32</v>
      </c>
      <c r="M141" s="74"/>
      <c r="N141" s="73"/>
      <c r="O141" s="73"/>
      <c r="P141" s="73"/>
      <c r="Q141" s="75"/>
      <c r="R141" s="75"/>
      <c r="S141" s="75"/>
    </row>
    <row r="142" spans="1:19">
      <c r="A142" s="17">
        <v>7.07</v>
      </c>
      <c r="B142" s="27" t="s">
        <v>106</v>
      </c>
      <c r="C142" s="32"/>
      <c r="D142" s="23">
        <v>1.1399999999999999</v>
      </c>
      <c r="E142" s="40">
        <v>0.1</v>
      </c>
      <c r="F142" s="21">
        <v>0.17</v>
      </c>
      <c r="G142" s="21">
        <v>4.3</v>
      </c>
      <c r="H142" s="25">
        <v>0.89</v>
      </c>
      <c r="I142" s="21">
        <v>0.4</v>
      </c>
      <c r="J142" s="21"/>
      <c r="K142" s="55">
        <v>7.0000000000000007E-2</v>
      </c>
      <c r="L142" s="74">
        <f t="shared" si="8"/>
        <v>7.07</v>
      </c>
      <c r="M142" s="74"/>
      <c r="N142" s="73"/>
      <c r="O142" s="73"/>
      <c r="P142" s="73"/>
      <c r="Q142" s="75"/>
      <c r="R142" s="75"/>
      <c r="S142" s="75"/>
    </row>
    <row r="143" spans="1:19">
      <c r="A143" s="17">
        <v>6.8999999999999995</v>
      </c>
      <c r="B143" s="21" t="s">
        <v>57</v>
      </c>
      <c r="C143" s="22"/>
      <c r="D143" s="23">
        <v>0.2</v>
      </c>
      <c r="E143" s="24">
        <v>0.28999999999999998</v>
      </c>
      <c r="F143" s="21">
        <v>0.26</v>
      </c>
      <c r="G143" s="21">
        <v>5.71</v>
      </c>
      <c r="H143" s="25">
        <v>0.43</v>
      </c>
      <c r="I143" s="21"/>
      <c r="J143" s="21"/>
      <c r="K143" s="55">
        <v>0.01</v>
      </c>
      <c r="L143" s="74">
        <f t="shared" si="8"/>
        <v>6.8999999999999995</v>
      </c>
      <c r="M143" s="74"/>
      <c r="N143" s="73"/>
      <c r="O143" s="73"/>
      <c r="P143" s="73"/>
      <c r="Q143" s="75"/>
      <c r="R143" s="75"/>
      <c r="S143" s="75"/>
    </row>
    <row r="144" spans="1:19">
      <c r="A144" s="17">
        <v>5.9799999999999995</v>
      </c>
      <c r="B144" s="21" t="s">
        <v>95</v>
      </c>
      <c r="C144" s="34"/>
      <c r="D144" s="35">
        <v>0.89</v>
      </c>
      <c r="E144" s="24">
        <v>0.1</v>
      </c>
      <c r="F144" s="21">
        <v>0.56000000000000005</v>
      </c>
      <c r="G144" s="21">
        <v>0.63</v>
      </c>
      <c r="H144" s="25">
        <v>0.48</v>
      </c>
      <c r="I144" s="21">
        <v>0.56000000000000005</v>
      </c>
      <c r="J144" s="25">
        <v>2.7</v>
      </c>
      <c r="K144" s="55">
        <v>6.0000000000000005E-2</v>
      </c>
      <c r="L144" s="74">
        <f t="shared" si="8"/>
        <v>5.9799999999999995</v>
      </c>
      <c r="M144" s="74"/>
      <c r="N144" s="73"/>
      <c r="O144" s="73"/>
      <c r="P144" s="73"/>
      <c r="Q144" s="75"/>
      <c r="R144" s="75"/>
      <c r="S144" s="75"/>
    </row>
    <row r="145" spans="1:19">
      <c r="A145" s="17">
        <v>5.3199999999999994</v>
      </c>
      <c r="B145" s="21" t="s">
        <v>104</v>
      </c>
      <c r="C145" s="32"/>
      <c r="D145" s="23"/>
      <c r="E145" s="40"/>
      <c r="F145" s="21">
        <v>7.0000000000000007E-2</v>
      </c>
      <c r="G145" s="21">
        <v>7.0000000000000007E-2</v>
      </c>
      <c r="H145" s="25">
        <v>0.08</v>
      </c>
      <c r="I145" s="21"/>
      <c r="J145" s="21">
        <v>4.97</v>
      </c>
      <c r="K145" s="55">
        <v>0.13</v>
      </c>
      <c r="L145" s="74">
        <f t="shared" si="8"/>
        <v>5.3199999999999994</v>
      </c>
      <c r="M145" s="74"/>
      <c r="N145" s="73"/>
      <c r="O145" s="73"/>
      <c r="P145" s="73"/>
      <c r="Q145" s="75"/>
      <c r="R145" s="75"/>
      <c r="S145" s="75"/>
    </row>
    <row r="146" spans="1:19">
      <c r="A146" s="17">
        <v>4.4300000000000006</v>
      </c>
      <c r="B146" s="21" t="s">
        <v>65</v>
      </c>
      <c r="C146" s="22"/>
      <c r="D146" s="23"/>
      <c r="E146" s="24"/>
      <c r="F146" s="21">
        <v>0.51</v>
      </c>
      <c r="G146" s="21">
        <v>0.54</v>
      </c>
      <c r="H146" s="25">
        <v>2.6</v>
      </c>
      <c r="I146" s="21">
        <v>0.5</v>
      </c>
      <c r="J146" s="21"/>
      <c r="K146" s="55">
        <v>0.28000000000000003</v>
      </c>
      <c r="L146" s="74">
        <f t="shared" si="8"/>
        <v>4.4300000000000006</v>
      </c>
      <c r="M146" s="74"/>
      <c r="N146" s="73"/>
      <c r="O146" s="73"/>
      <c r="P146" s="73"/>
      <c r="Q146" s="75"/>
      <c r="R146" s="75"/>
      <c r="S146" s="75"/>
    </row>
    <row r="147" spans="1:19">
      <c r="A147" s="17">
        <v>3.96</v>
      </c>
      <c r="B147" s="27" t="s">
        <v>77</v>
      </c>
      <c r="C147" s="22"/>
      <c r="D147" s="23"/>
      <c r="E147" s="24"/>
      <c r="F147" s="21">
        <v>0.05</v>
      </c>
      <c r="G147" s="21">
        <v>0.03</v>
      </c>
      <c r="H147" s="25">
        <v>3.84</v>
      </c>
      <c r="I147" s="21">
        <v>0.04</v>
      </c>
      <c r="J147" s="21"/>
      <c r="K147" s="55"/>
      <c r="L147" s="74">
        <f t="shared" si="8"/>
        <v>3.96</v>
      </c>
      <c r="M147" s="74"/>
      <c r="N147" s="73"/>
      <c r="O147" s="73"/>
      <c r="P147" s="73"/>
      <c r="Q147" s="75"/>
      <c r="R147" s="75"/>
      <c r="S147" s="75"/>
    </row>
    <row r="148" spans="1:19">
      <c r="A148" s="17">
        <v>3.6</v>
      </c>
      <c r="B148" s="21" t="s">
        <v>87</v>
      </c>
      <c r="C148" s="22"/>
      <c r="D148" s="31">
        <v>0.12</v>
      </c>
      <c r="E148" s="24"/>
      <c r="F148" s="21">
        <v>0.36</v>
      </c>
      <c r="G148" s="21">
        <v>0.1</v>
      </c>
      <c r="H148" s="25">
        <v>0.88</v>
      </c>
      <c r="I148" s="21">
        <v>0.56000000000000005</v>
      </c>
      <c r="J148" s="21">
        <v>1.58</v>
      </c>
      <c r="K148" s="55"/>
      <c r="L148" s="74">
        <f t="shared" si="8"/>
        <v>3.6</v>
      </c>
      <c r="M148" s="74"/>
      <c r="N148" s="73"/>
      <c r="O148" s="73"/>
      <c r="P148" s="75"/>
      <c r="Q148" s="75"/>
      <c r="R148" s="75"/>
      <c r="S148" s="75"/>
    </row>
    <row r="149" spans="1:19">
      <c r="A149" s="17">
        <v>2.39</v>
      </c>
      <c r="B149" s="21" t="s">
        <v>85</v>
      </c>
      <c r="C149" s="22"/>
      <c r="D149" s="23"/>
      <c r="E149" s="24"/>
      <c r="F149" s="21"/>
      <c r="G149" s="26"/>
      <c r="H149" s="25">
        <v>2.04</v>
      </c>
      <c r="I149" s="21">
        <v>0.35</v>
      </c>
      <c r="J149" s="21"/>
      <c r="K149" s="55"/>
      <c r="L149" s="74">
        <f t="shared" si="8"/>
        <v>2.39</v>
      </c>
      <c r="M149" s="74"/>
      <c r="N149" s="73"/>
      <c r="O149" s="73"/>
      <c r="P149" s="73"/>
      <c r="Q149" s="75"/>
      <c r="R149" s="75"/>
      <c r="S149" s="75"/>
    </row>
    <row r="150" spans="1:19">
      <c r="A150" s="17">
        <v>2.17</v>
      </c>
      <c r="B150" s="27" t="s">
        <v>76</v>
      </c>
      <c r="C150" s="22"/>
      <c r="D150" s="23"/>
      <c r="E150" s="24"/>
      <c r="F150" s="21"/>
      <c r="G150" s="21"/>
      <c r="H150" s="25"/>
      <c r="I150" s="21">
        <v>0.35</v>
      </c>
      <c r="J150" s="21">
        <v>0.34</v>
      </c>
      <c r="K150" s="55">
        <v>1.48</v>
      </c>
      <c r="L150" s="74">
        <f t="shared" si="8"/>
        <v>2.17</v>
      </c>
      <c r="M150" s="74"/>
      <c r="N150" s="73"/>
      <c r="O150" s="73"/>
      <c r="P150" s="73"/>
      <c r="Q150" s="75"/>
      <c r="R150" s="75"/>
      <c r="S150" s="75"/>
    </row>
    <row r="151" spans="1:19">
      <c r="A151" s="17">
        <v>2.1399999999999997</v>
      </c>
      <c r="B151" s="21" t="s">
        <v>58</v>
      </c>
      <c r="C151" s="22"/>
      <c r="D151" s="23">
        <v>1</v>
      </c>
      <c r="E151" s="24"/>
      <c r="F151" s="21">
        <v>0.16</v>
      </c>
      <c r="G151" s="21">
        <v>0.67</v>
      </c>
      <c r="H151" s="25">
        <v>0.3</v>
      </c>
      <c r="I151" s="21">
        <v>0.01</v>
      </c>
      <c r="J151" s="21"/>
      <c r="K151" s="55"/>
      <c r="L151" s="74">
        <f t="shared" si="8"/>
        <v>2.1399999999999997</v>
      </c>
      <c r="M151" s="74"/>
      <c r="N151" s="73"/>
      <c r="O151" s="73"/>
      <c r="P151" s="73"/>
      <c r="Q151" s="75"/>
      <c r="R151" s="75"/>
      <c r="S151" s="75"/>
    </row>
    <row r="152" spans="1:19">
      <c r="A152" s="17">
        <v>2.1</v>
      </c>
      <c r="B152" s="21" t="s">
        <v>90</v>
      </c>
      <c r="C152" s="22"/>
      <c r="D152" s="31"/>
      <c r="E152" s="24"/>
      <c r="F152" s="21"/>
      <c r="G152" s="21"/>
      <c r="H152" s="25">
        <v>1.61</v>
      </c>
      <c r="I152" s="21">
        <v>0.49</v>
      </c>
      <c r="J152" s="21"/>
      <c r="K152" s="55"/>
      <c r="L152" s="74">
        <f t="shared" si="8"/>
        <v>2.1</v>
      </c>
      <c r="M152" s="74"/>
      <c r="N152" s="73"/>
      <c r="O152" s="73"/>
      <c r="P152" s="73"/>
      <c r="Q152" s="75"/>
      <c r="R152" s="75"/>
      <c r="S152" s="75"/>
    </row>
    <row r="153" spans="1:19">
      <c r="A153" s="17">
        <v>1.47</v>
      </c>
      <c r="B153" s="21" t="s">
        <v>96</v>
      </c>
      <c r="C153" s="34"/>
      <c r="D153" s="36"/>
      <c r="E153" s="24"/>
      <c r="F153" s="21">
        <v>0.13</v>
      </c>
      <c r="G153" s="21">
        <v>0.57999999999999996</v>
      </c>
      <c r="H153" s="25">
        <v>7.0000000000000007E-2</v>
      </c>
      <c r="I153" s="21">
        <v>0.68</v>
      </c>
      <c r="J153" s="21">
        <v>0.01</v>
      </c>
      <c r="K153" s="55"/>
      <c r="L153" s="74">
        <f t="shared" si="8"/>
        <v>1.47</v>
      </c>
      <c r="M153" s="74"/>
      <c r="N153" s="73"/>
      <c r="O153" s="73"/>
      <c r="P153" s="73"/>
      <c r="Q153" s="75"/>
      <c r="R153" s="75"/>
      <c r="S153" s="75"/>
    </row>
    <row r="154" spans="1:19">
      <c r="A154" s="17">
        <v>1.4500000000000002</v>
      </c>
      <c r="B154" s="21" t="s">
        <v>83</v>
      </c>
      <c r="C154" s="22"/>
      <c r="D154" s="23">
        <v>1.1200000000000001</v>
      </c>
      <c r="E154" s="24"/>
      <c r="F154" s="21">
        <v>0.01</v>
      </c>
      <c r="G154" s="21">
        <v>0.24</v>
      </c>
      <c r="H154" s="25">
        <v>0.08</v>
      </c>
      <c r="I154" s="26"/>
      <c r="J154" s="26"/>
      <c r="K154" s="55"/>
      <c r="L154" s="74">
        <f t="shared" si="8"/>
        <v>1.4500000000000002</v>
      </c>
      <c r="M154" s="74"/>
      <c r="N154" s="73"/>
      <c r="O154" s="73"/>
      <c r="P154" s="73"/>
      <c r="Q154" s="75"/>
      <c r="R154" s="75"/>
      <c r="S154" s="75"/>
    </row>
    <row r="155" spans="1:19">
      <c r="A155" s="17">
        <v>1.35</v>
      </c>
      <c r="B155" s="27" t="s">
        <v>75</v>
      </c>
      <c r="C155" s="22"/>
      <c r="D155" s="23">
        <v>0.33</v>
      </c>
      <c r="E155" s="24">
        <v>0.67</v>
      </c>
      <c r="F155" s="21">
        <v>0.08</v>
      </c>
      <c r="G155" s="21">
        <v>0.05</v>
      </c>
      <c r="H155" s="25">
        <v>0.21</v>
      </c>
      <c r="I155" s="21">
        <v>0.01</v>
      </c>
      <c r="J155" s="21"/>
      <c r="K155" s="55"/>
      <c r="L155" s="74">
        <f t="shared" si="8"/>
        <v>1.35</v>
      </c>
      <c r="M155" s="74"/>
      <c r="N155" s="73"/>
      <c r="O155" s="73"/>
      <c r="P155" s="73"/>
      <c r="Q155" s="75"/>
      <c r="R155" s="75"/>
      <c r="S155" s="75"/>
    </row>
    <row r="156" spans="1:19">
      <c r="A156" s="17">
        <v>1.1600000000000001</v>
      </c>
      <c r="B156" s="21" t="s">
        <v>47</v>
      </c>
      <c r="C156" s="22"/>
      <c r="D156" s="23"/>
      <c r="E156" s="24"/>
      <c r="F156" s="21">
        <v>0.39</v>
      </c>
      <c r="G156" s="21">
        <v>0.39</v>
      </c>
      <c r="H156" s="25">
        <v>0.04</v>
      </c>
      <c r="I156" s="21">
        <v>0.34</v>
      </c>
      <c r="J156" s="21"/>
      <c r="K156" s="55"/>
      <c r="L156" s="74">
        <f t="shared" si="8"/>
        <v>1.1600000000000001</v>
      </c>
      <c r="M156" s="74"/>
      <c r="N156" s="73"/>
      <c r="O156" s="73"/>
      <c r="P156" s="73"/>
      <c r="Q156" s="75"/>
      <c r="R156" s="75"/>
      <c r="S156" s="75"/>
    </row>
    <row r="157" spans="1:19">
      <c r="A157" s="17">
        <v>0.76</v>
      </c>
      <c r="B157" s="21" t="s">
        <v>91</v>
      </c>
      <c r="C157" s="22"/>
      <c r="D157" s="31"/>
      <c r="E157" s="24"/>
      <c r="F157" s="21"/>
      <c r="G157" s="21"/>
      <c r="H157" s="25"/>
      <c r="I157" s="21">
        <v>0.46</v>
      </c>
      <c r="J157" s="25">
        <v>0.3</v>
      </c>
      <c r="K157" s="55"/>
      <c r="L157" s="74">
        <f t="shared" si="8"/>
        <v>0.76</v>
      </c>
      <c r="M157" s="74"/>
      <c r="N157" s="73"/>
      <c r="O157" s="73"/>
      <c r="P157" s="73"/>
      <c r="Q157" s="75"/>
      <c r="R157" s="75"/>
      <c r="S157" s="75"/>
    </row>
    <row r="158" spans="1:19">
      <c r="A158" s="17">
        <v>0.75</v>
      </c>
      <c r="B158" s="21" t="s">
        <v>102</v>
      </c>
      <c r="C158" s="32"/>
      <c r="D158" s="23"/>
      <c r="E158" s="40"/>
      <c r="F158" s="21"/>
      <c r="G158" s="41"/>
      <c r="H158" s="42">
        <v>0.66</v>
      </c>
      <c r="I158" s="21"/>
      <c r="J158" s="21">
        <v>0.09</v>
      </c>
      <c r="K158" s="55"/>
      <c r="L158" s="74">
        <f t="shared" si="8"/>
        <v>0.75</v>
      </c>
      <c r="M158" s="74"/>
      <c r="N158" s="73"/>
      <c r="O158" s="73"/>
      <c r="P158" s="73"/>
      <c r="Q158" s="75"/>
      <c r="R158" s="75"/>
      <c r="S158" s="75"/>
    </row>
    <row r="159" spans="1:19">
      <c r="A159" s="17">
        <v>0.56999999999999995</v>
      </c>
      <c r="B159" s="21" t="s">
        <v>64</v>
      </c>
      <c r="C159" s="22"/>
      <c r="D159" s="23"/>
      <c r="E159" s="24"/>
      <c r="F159" s="21"/>
      <c r="G159" s="21"/>
      <c r="H159" s="25">
        <v>0.56999999999999995</v>
      </c>
      <c r="I159" s="21"/>
      <c r="J159" s="21"/>
      <c r="K159" s="55"/>
      <c r="L159" s="74">
        <f t="shared" si="8"/>
        <v>0.56999999999999995</v>
      </c>
      <c r="M159" s="74"/>
      <c r="N159" s="73"/>
      <c r="O159" s="73"/>
      <c r="P159" s="73"/>
      <c r="Q159" s="75"/>
      <c r="R159" s="75"/>
      <c r="S159" s="75"/>
    </row>
    <row r="160" spans="1:19">
      <c r="A160" s="17">
        <v>0.53</v>
      </c>
      <c r="B160" s="21" t="s">
        <v>54</v>
      </c>
      <c r="C160" s="22"/>
      <c r="D160" s="23">
        <v>0.53</v>
      </c>
      <c r="E160" s="24"/>
      <c r="F160" s="21"/>
      <c r="G160" s="21"/>
      <c r="H160" s="25"/>
      <c r="I160" s="21"/>
      <c r="J160" s="21"/>
      <c r="K160" s="55"/>
      <c r="L160" s="74">
        <f t="shared" si="8"/>
        <v>0.53</v>
      </c>
      <c r="M160" s="74"/>
      <c r="N160" s="73"/>
      <c r="O160" s="73"/>
      <c r="P160" s="73"/>
      <c r="Q160" s="75"/>
      <c r="R160" s="75"/>
      <c r="S160" s="75"/>
    </row>
    <row r="161" spans="1:19">
      <c r="A161" s="17">
        <v>0.44</v>
      </c>
      <c r="B161" s="21" t="s">
        <v>81</v>
      </c>
      <c r="C161" s="28"/>
      <c r="D161" s="29">
        <v>0.15</v>
      </c>
      <c r="E161" s="24"/>
      <c r="F161" s="21">
        <v>0.02</v>
      </c>
      <c r="G161" s="21">
        <v>0.23</v>
      </c>
      <c r="H161" s="25">
        <v>0.04</v>
      </c>
      <c r="I161" s="21"/>
      <c r="J161" s="21"/>
      <c r="K161" s="55"/>
      <c r="L161" s="74">
        <f t="shared" si="8"/>
        <v>0.44</v>
      </c>
      <c r="M161" s="74"/>
      <c r="N161" s="73"/>
      <c r="O161" s="73"/>
      <c r="P161" s="73"/>
      <c r="Q161" s="75"/>
      <c r="R161" s="75"/>
      <c r="S161" s="75"/>
    </row>
    <row r="162" spans="1:19">
      <c r="A162" s="17">
        <v>0.36</v>
      </c>
      <c r="B162" s="21" t="s">
        <v>55</v>
      </c>
      <c r="C162" s="22"/>
      <c r="D162" s="23"/>
      <c r="E162" s="24"/>
      <c r="F162" s="21"/>
      <c r="G162" s="21">
        <v>0.24</v>
      </c>
      <c r="H162" s="25">
        <v>0.12</v>
      </c>
      <c r="I162" s="21"/>
      <c r="J162" s="21"/>
      <c r="K162" s="55"/>
      <c r="L162" s="74">
        <f t="shared" si="8"/>
        <v>0.36</v>
      </c>
      <c r="M162" s="74"/>
      <c r="N162" s="73"/>
      <c r="O162" s="73"/>
      <c r="P162" s="73"/>
      <c r="Q162" s="75"/>
      <c r="R162" s="75"/>
      <c r="S162" s="75"/>
    </row>
    <row r="163" spans="1:19">
      <c r="A163" s="17">
        <v>0.26</v>
      </c>
      <c r="B163" s="21" t="s">
        <v>88</v>
      </c>
      <c r="C163" s="22"/>
      <c r="D163" s="31"/>
      <c r="E163" s="24"/>
      <c r="F163" s="21">
        <v>0.06</v>
      </c>
      <c r="G163" s="21">
        <v>0.2</v>
      </c>
      <c r="H163" s="25"/>
      <c r="I163" s="21"/>
      <c r="J163" s="21"/>
      <c r="K163" s="55"/>
      <c r="L163" s="74">
        <f t="shared" si="8"/>
        <v>0.26</v>
      </c>
      <c r="M163" s="74"/>
      <c r="N163" s="73"/>
      <c r="O163" s="73"/>
      <c r="P163" s="73"/>
      <c r="Q163" s="75"/>
      <c r="R163" s="75"/>
      <c r="S163" s="75"/>
    </row>
    <row r="164" spans="1:19">
      <c r="A164" s="17">
        <v>0.24999999999999997</v>
      </c>
      <c r="B164" s="27" t="s">
        <v>79</v>
      </c>
      <c r="C164" s="22"/>
      <c r="D164" s="23"/>
      <c r="E164" s="24"/>
      <c r="F164" s="21">
        <v>0.02</v>
      </c>
      <c r="G164" s="21">
        <v>0.21</v>
      </c>
      <c r="H164" s="25">
        <v>0.02</v>
      </c>
      <c r="I164" s="21"/>
      <c r="J164" s="21"/>
      <c r="K164" s="55"/>
      <c r="L164" s="74">
        <f t="shared" si="8"/>
        <v>0.24999999999999997</v>
      </c>
      <c r="M164" s="74"/>
      <c r="N164" s="73"/>
      <c r="O164" s="73"/>
      <c r="P164" s="73"/>
      <c r="Q164" s="75"/>
      <c r="R164" s="75"/>
      <c r="S164" s="75"/>
    </row>
    <row r="165" spans="1:19">
      <c r="A165" s="17">
        <v>0.18</v>
      </c>
      <c r="B165" s="21" t="s">
        <v>63</v>
      </c>
      <c r="C165" s="22"/>
      <c r="D165" s="23"/>
      <c r="E165" s="24"/>
      <c r="F165" s="21">
        <v>0.02</v>
      </c>
      <c r="G165" s="21">
        <v>0.11</v>
      </c>
      <c r="H165" s="25"/>
      <c r="I165" s="21">
        <v>0.05</v>
      </c>
      <c r="J165" s="21"/>
      <c r="K165" s="55"/>
      <c r="L165" s="74">
        <f t="shared" si="8"/>
        <v>0.18</v>
      </c>
      <c r="M165" s="74"/>
      <c r="N165" s="73"/>
      <c r="O165" s="73"/>
      <c r="P165" s="73"/>
      <c r="Q165" s="75"/>
      <c r="R165" s="75"/>
      <c r="S165" s="75"/>
    </row>
    <row r="166" spans="1:19">
      <c r="A166" s="17">
        <v>0.17</v>
      </c>
      <c r="B166" s="21" t="s">
        <v>46</v>
      </c>
      <c r="C166" s="22"/>
      <c r="D166" s="23"/>
      <c r="E166" s="24"/>
      <c r="F166" s="21">
        <v>0.1</v>
      </c>
      <c r="G166" s="21">
        <v>7.0000000000000007E-2</v>
      </c>
      <c r="H166" s="25"/>
      <c r="I166" s="21"/>
      <c r="J166" s="21"/>
      <c r="K166" s="55"/>
      <c r="L166" s="74">
        <f t="shared" si="8"/>
        <v>0.17</v>
      </c>
      <c r="M166" s="74"/>
      <c r="N166" s="73"/>
      <c r="O166" s="73"/>
      <c r="P166" s="73"/>
      <c r="Q166" s="75"/>
      <c r="R166" s="75"/>
      <c r="S166" s="75"/>
    </row>
    <row r="167" spans="1:19">
      <c r="A167" s="17">
        <v>0.05</v>
      </c>
      <c r="B167" s="21" t="s">
        <v>43</v>
      </c>
      <c r="C167" s="22"/>
      <c r="D167" s="23"/>
      <c r="E167" s="24"/>
      <c r="F167" s="21">
        <v>0.04</v>
      </c>
      <c r="G167" s="21"/>
      <c r="H167" s="21"/>
      <c r="I167" s="21">
        <v>0.01</v>
      </c>
      <c r="J167" s="21"/>
      <c r="K167" s="55"/>
      <c r="L167" s="74">
        <f t="shared" si="8"/>
        <v>0.05</v>
      </c>
      <c r="M167" s="74"/>
      <c r="N167" s="73"/>
      <c r="O167" s="73"/>
      <c r="P167" s="73"/>
      <c r="Q167" s="75"/>
      <c r="R167" s="75"/>
      <c r="S167" s="75"/>
    </row>
    <row r="168" spans="1:19">
      <c r="A168" s="17">
        <v>0.04</v>
      </c>
      <c r="B168" s="27" t="s">
        <v>78</v>
      </c>
      <c r="C168" s="22"/>
      <c r="D168" s="23"/>
      <c r="E168" s="24"/>
      <c r="F168" s="21"/>
      <c r="G168" s="21">
        <v>0.04</v>
      </c>
      <c r="H168" s="25"/>
      <c r="I168" s="21"/>
      <c r="J168" s="21"/>
      <c r="K168" s="55"/>
      <c r="L168" s="74">
        <f t="shared" si="8"/>
        <v>0.04</v>
      </c>
      <c r="M168" s="74"/>
      <c r="N168" s="73"/>
      <c r="O168" s="73"/>
      <c r="P168" s="73"/>
      <c r="Q168" s="75"/>
      <c r="R168" s="75"/>
      <c r="S168" s="75"/>
    </row>
    <row r="169" spans="1:19">
      <c r="A169" s="17">
        <v>0.02</v>
      </c>
      <c r="B169" s="21" t="s">
        <v>48</v>
      </c>
      <c r="C169" s="22"/>
      <c r="D169" s="23"/>
      <c r="E169" s="24"/>
      <c r="F169" s="21"/>
      <c r="G169" s="21"/>
      <c r="H169" s="25"/>
      <c r="I169" s="21"/>
      <c r="J169" s="21"/>
      <c r="K169" s="55">
        <v>0.02</v>
      </c>
      <c r="L169" s="74">
        <f t="shared" si="8"/>
        <v>0.02</v>
      </c>
      <c r="M169" s="74"/>
      <c r="N169" s="73"/>
      <c r="O169" s="73"/>
      <c r="P169" s="73"/>
      <c r="Q169" s="75"/>
      <c r="R169" s="75"/>
      <c r="S169" s="75"/>
    </row>
    <row r="170" spans="1:19">
      <c r="A170" s="17">
        <v>0.02</v>
      </c>
      <c r="B170" s="21" t="s">
        <v>89</v>
      </c>
      <c r="C170" s="22"/>
      <c r="D170" s="31"/>
      <c r="E170" s="24"/>
      <c r="F170" s="21"/>
      <c r="G170" s="21"/>
      <c r="H170" s="25"/>
      <c r="I170" s="21">
        <v>0.02</v>
      </c>
      <c r="J170" s="21"/>
      <c r="K170" s="55"/>
      <c r="L170" s="74">
        <f t="shared" si="8"/>
        <v>0.02</v>
      </c>
      <c r="M170" s="74"/>
      <c r="N170" s="73"/>
      <c r="O170" s="73"/>
      <c r="P170" s="73"/>
      <c r="Q170" s="75"/>
      <c r="R170" s="75"/>
      <c r="S170" s="75"/>
    </row>
    <row r="171" spans="1:19">
      <c r="A171" s="17">
        <v>0.01</v>
      </c>
      <c r="B171" s="21" t="s">
        <v>66</v>
      </c>
      <c r="C171" s="22"/>
      <c r="D171" s="23"/>
      <c r="E171" s="24"/>
      <c r="F171" s="21"/>
      <c r="G171" s="21"/>
      <c r="H171" s="25"/>
      <c r="I171" s="21">
        <v>0.01</v>
      </c>
      <c r="J171" s="21"/>
      <c r="K171" s="55"/>
      <c r="L171" s="74">
        <f t="shared" ref="L171:L202" si="9">+SUM(C171:K171)</f>
        <v>0.01</v>
      </c>
      <c r="M171" s="74"/>
      <c r="N171" s="73"/>
      <c r="O171" s="73"/>
      <c r="P171" s="73"/>
      <c r="Q171" s="75"/>
      <c r="R171" s="75"/>
      <c r="S171" s="75"/>
    </row>
    <row r="172" spans="1:19">
      <c r="A172" s="17">
        <v>0.01</v>
      </c>
      <c r="B172" s="21" t="s">
        <v>67</v>
      </c>
      <c r="C172" s="22"/>
      <c r="D172" s="23"/>
      <c r="E172" s="24"/>
      <c r="F172" s="21"/>
      <c r="G172" s="21"/>
      <c r="H172" s="25"/>
      <c r="I172" s="21">
        <v>0.01</v>
      </c>
      <c r="J172" s="21"/>
      <c r="K172" s="55"/>
      <c r="L172" s="74">
        <f t="shared" si="9"/>
        <v>0.01</v>
      </c>
      <c r="M172" s="74"/>
      <c r="N172" s="73"/>
      <c r="O172" s="73"/>
      <c r="P172" s="73"/>
      <c r="Q172" s="75"/>
      <c r="R172" s="75"/>
      <c r="S172" s="75"/>
    </row>
    <row r="173" spans="1:19">
      <c r="A173" s="17">
        <v>0</v>
      </c>
      <c r="B173" s="21" t="s">
        <v>56</v>
      </c>
      <c r="C173" s="22"/>
      <c r="D173" s="23"/>
      <c r="E173" s="24"/>
      <c r="F173" s="21"/>
      <c r="G173" s="21"/>
      <c r="H173" s="25"/>
      <c r="I173" s="21"/>
      <c r="J173" s="21"/>
      <c r="K173" s="55"/>
      <c r="L173" s="74">
        <f t="shared" si="9"/>
        <v>0</v>
      </c>
      <c r="M173" s="74"/>
      <c r="N173" s="73"/>
      <c r="O173" s="73"/>
      <c r="P173" s="73"/>
      <c r="Q173" s="75"/>
      <c r="R173" s="75"/>
      <c r="S173" s="75"/>
    </row>
    <row r="174" spans="1:19">
      <c r="A174" s="17">
        <v>0</v>
      </c>
      <c r="B174" s="21" t="s">
        <v>93</v>
      </c>
      <c r="C174" s="22"/>
      <c r="D174" s="23"/>
      <c r="E174" s="24"/>
      <c r="F174" s="21"/>
      <c r="G174" s="21"/>
      <c r="H174" s="25"/>
      <c r="I174" s="21"/>
      <c r="J174" s="21"/>
      <c r="K174" s="55"/>
      <c r="L174" s="74">
        <f t="shared" si="9"/>
        <v>0</v>
      </c>
      <c r="M174" s="74"/>
      <c r="N174" s="73"/>
      <c r="O174" s="73"/>
      <c r="P174" s="73"/>
      <c r="Q174" s="75"/>
      <c r="R174" s="75"/>
      <c r="S174" s="75"/>
    </row>
    <row r="175" spans="1:19">
      <c r="A175" s="84"/>
      <c r="B175" s="96"/>
      <c r="C175" s="78"/>
      <c r="D175" s="64"/>
      <c r="E175" s="97"/>
      <c r="F175" s="99"/>
      <c r="G175" s="27"/>
      <c r="H175" s="27"/>
      <c r="I175" s="27"/>
      <c r="J175" s="27"/>
      <c r="K175" s="70"/>
      <c r="L175" s="74"/>
      <c r="M175" s="74"/>
      <c r="N175" s="73"/>
      <c r="O175" s="73"/>
      <c r="P175" s="73"/>
      <c r="Q175" s="75"/>
      <c r="R175" s="75"/>
      <c r="S175" s="75"/>
    </row>
    <row r="176" spans="1:19" s="84" customFormat="1">
      <c r="B176" s="91"/>
      <c r="C176" s="32"/>
      <c r="D176" s="22"/>
      <c r="E176" s="73"/>
      <c r="F176" s="73"/>
      <c r="G176" s="73"/>
      <c r="H176" s="75"/>
      <c r="I176" s="73"/>
      <c r="J176" s="73"/>
      <c r="K176" s="73"/>
      <c r="L176" s="74"/>
      <c r="M176" s="74"/>
      <c r="N176" s="73"/>
      <c r="O176" s="73"/>
      <c r="P176" s="73"/>
      <c r="Q176" s="75"/>
      <c r="R176" s="75"/>
      <c r="S176" s="75"/>
    </row>
    <row r="177" spans="1:19" s="84" customFormat="1">
      <c r="B177" s="89"/>
      <c r="C177" s="76"/>
      <c r="D177" s="76"/>
      <c r="E177" s="76"/>
      <c r="F177" s="76"/>
      <c r="G177" s="76"/>
      <c r="H177" s="76"/>
      <c r="I177" s="76"/>
      <c r="J177" s="76"/>
      <c r="K177" s="76"/>
      <c r="L177" s="74"/>
      <c r="M177" s="74"/>
      <c r="N177" s="76"/>
      <c r="O177" s="76"/>
      <c r="P177" s="76"/>
      <c r="Q177" s="76"/>
      <c r="R177" s="76"/>
      <c r="S177" s="74"/>
    </row>
    <row r="178" spans="1:19" s="84" customFormat="1">
      <c r="B178" s="91"/>
      <c r="C178" s="90"/>
      <c r="D178" s="22"/>
      <c r="E178" s="22"/>
      <c r="F178" s="73"/>
      <c r="G178" s="73"/>
      <c r="H178" s="73"/>
      <c r="I178" s="73"/>
      <c r="J178" s="73"/>
      <c r="K178" s="73"/>
      <c r="L178" s="74"/>
      <c r="M178" s="74"/>
      <c r="N178" s="73"/>
      <c r="O178" s="73"/>
      <c r="P178" s="73"/>
      <c r="Q178" s="75"/>
      <c r="R178" s="75"/>
      <c r="S178" s="75"/>
    </row>
    <row r="179" spans="1:19">
      <c r="A179" s="17">
        <v>23922.930000000004</v>
      </c>
      <c r="B179" s="21" t="s">
        <v>124</v>
      </c>
      <c r="C179" s="23">
        <v>2956.35</v>
      </c>
      <c r="D179" s="23">
        <v>390.08</v>
      </c>
      <c r="E179" s="24">
        <v>1120.26</v>
      </c>
      <c r="F179" s="21">
        <v>372.84</v>
      </c>
      <c r="G179" s="21">
        <v>47.44</v>
      </c>
      <c r="H179" s="21">
        <v>6466.39</v>
      </c>
      <c r="I179" s="25">
        <v>9043.7000000000007</v>
      </c>
      <c r="J179" s="25">
        <v>2042.88</v>
      </c>
      <c r="K179" s="83">
        <v>1482.99</v>
      </c>
      <c r="L179" s="74">
        <f t="shared" ref="L179:L197" si="10">+SUM(C179:K179)</f>
        <v>23922.930000000004</v>
      </c>
      <c r="M179" s="74"/>
      <c r="N179" s="73"/>
      <c r="O179" s="73"/>
      <c r="P179" s="73"/>
      <c r="Q179" s="75"/>
      <c r="R179" s="75"/>
      <c r="S179" s="75"/>
    </row>
    <row r="180" spans="1:19" s="109" customFormat="1">
      <c r="A180" s="109">
        <v>4908.58</v>
      </c>
      <c r="B180" s="110" t="s">
        <v>118</v>
      </c>
      <c r="C180" s="112">
        <v>136.29</v>
      </c>
      <c r="D180" s="112">
        <v>85.13</v>
      </c>
      <c r="E180" s="124">
        <v>87.24</v>
      </c>
      <c r="F180" s="110">
        <v>174.59</v>
      </c>
      <c r="G180" s="110">
        <v>220.97</v>
      </c>
      <c r="H180" s="110">
        <v>1242.83</v>
      </c>
      <c r="I180" s="114">
        <v>1536.45</v>
      </c>
      <c r="J180" s="114">
        <v>1056.3699999999999</v>
      </c>
      <c r="K180" s="115">
        <v>368.71</v>
      </c>
      <c r="L180" s="116">
        <f t="shared" si="10"/>
        <v>4908.58</v>
      </c>
      <c r="M180" s="116">
        <f>+SUM(K181:K197)</f>
        <v>179.34</v>
      </c>
      <c r="N180" s="125"/>
      <c r="O180" s="125"/>
      <c r="P180" s="125"/>
      <c r="Q180" s="126"/>
      <c r="R180" s="126"/>
      <c r="S180" s="126"/>
    </row>
    <row r="181" spans="1:19">
      <c r="A181" s="17">
        <v>1346.3300000000002</v>
      </c>
      <c r="B181" s="21" t="s">
        <v>125</v>
      </c>
      <c r="C181" s="23">
        <v>76.53</v>
      </c>
      <c r="D181" s="23">
        <v>103.93</v>
      </c>
      <c r="E181" s="30">
        <v>147.44</v>
      </c>
      <c r="F181" s="21">
        <v>246.38</v>
      </c>
      <c r="G181" s="21">
        <v>107.86</v>
      </c>
      <c r="H181" s="21">
        <v>275.32</v>
      </c>
      <c r="I181" s="25">
        <v>175.99</v>
      </c>
      <c r="J181" s="25">
        <v>135.9</v>
      </c>
      <c r="K181" s="55">
        <v>76.98</v>
      </c>
      <c r="L181" s="74">
        <f t="shared" si="10"/>
        <v>1346.3300000000002</v>
      </c>
      <c r="M181" s="74"/>
      <c r="N181" s="73"/>
      <c r="O181" s="73"/>
      <c r="P181" s="73"/>
      <c r="Q181" s="75"/>
      <c r="R181" s="75"/>
      <c r="S181" s="75"/>
    </row>
    <row r="182" spans="1:19">
      <c r="A182" s="17">
        <v>510.31</v>
      </c>
      <c r="B182" s="21" t="s">
        <v>120</v>
      </c>
      <c r="C182" s="23">
        <v>17.57</v>
      </c>
      <c r="D182" s="23">
        <v>7.48</v>
      </c>
      <c r="E182" s="30">
        <v>6.85</v>
      </c>
      <c r="F182" s="21">
        <v>87.9</v>
      </c>
      <c r="G182" s="21">
        <v>254.91</v>
      </c>
      <c r="H182" s="21">
        <v>100.7</v>
      </c>
      <c r="I182" s="25">
        <v>4.45</v>
      </c>
      <c r="J182" s="25">
        <v>7.14</v>
      </c>
      <c r="K182" s="55">
        <v>23.310000000000002</v>
      </c>
      <c r="L182" s="74">
        <f t="shared" si="10"/>
        <v>510.31</v>
      </c>
      <c r="M182" s="74"/>
      <c r="N182" s="73"/>
      <c r="O182" s="73"/>
      <c r="P182" s="73"/>
      <c r="Q182" s="75"/>
      <c r="R182" s="75"/>
      <c r="S182" s="75"/>
    </row>
    <row r="183" spans="1:19">
      <c r="A183" s="17">
        <v>496.42000000000007</v>
      </c>
      <c r="B183" s="21" t="s">
        <v>114</v>
      </c>
      <c r="C183" s="23">
        <v>52.68</v>
      </c>
      <c r="D183" s="23">
        <v>40.880000000000003</v>
      </c>
      <c r="E183" s="30">
        <v>41.99</v>
      </c>
      <c r="F183" s="21">
        <v>67.349999999999994</v>
      </c>
      <c r="G183" s="21">
        <v>70.010000000000005</v>
      </c>
      <c r="H183" s="21">
        <v>110.37</v>
      </c>
      <c r="I183" s="25">
        <v>47.24</v>
      </c>
      <c r="J183" s="25">
        <v>40.99</v>
      </c>
      <c r="K183" s="55">
        <v>24.910000000000004</v>
      </c>
      <c r="L183" s="74">
        <f t="shared" si="10"/>
        <v>496.42000000000007</v>
      </c>
      <c r="M183" s="74"/>
      <c r="N183" s="73"/>
      <c r="O183" s="73"/>
      <c r="P183" s="73"/>
      <c r="Q183" s="75"/>
      <c r="R183" s="75"/>
      <c r="S183" s="75"/>
    </row>
    <row r="184" spans="1:19">
      <c r="A184" s="17">
        <v>398.91</v>
      </c>
      <c r="B184" s="21" t="s">
        <v>121</v>
      </c>
      <c r="C184" s="23">
        <v>41.92</v>
      </c>
      <c r="D184" s="23">
        <v>25.93</v>
      </c>
      <c r="E184" s="30">
        <v>18.559999999999999</v>
      </c>
      <c r="F184" s="21">
        <v>41.88</v>
      </c>
      <c r="G184" s="21">
        <v>76.680000000000007</v>
      </c>
      <c r="H184" s="21">
        <v>69.02</v>
      </c>
      <c r="I184" s="25">
        <v>50.36</v>
      </c>
      <c r="J184" s="25">
        <v>32.6</v>
      </c>
      <c r="K184" s="55">
        <v>41.96</v>
      </c>
      <c r="L184" s="74">
        <f t="shared" si="10"/>
        <v>398.91</v>
      </c>
      <c r="M184" s="74"/>
      <c r="N184" s="73"/>
      <c r="O184" s="73"/>
      <c r="P184" s="73"/>
      <c r="Q184" s="75"/>
      <c r="R184" s="75"/>
      <c r="S184" s="75"/>
    </row>
    <row r="185" spans="1:19">
      <c r="A185" s="17">
        <v>239.61</v>
      </c>
      <c r="B185" s="21" t="s">
        <v>128</v>
      </c>
      <c r="C185" s="23"/>
      <c r="D185" s="23"/>
      <c r="E185" s="30"/>
      <c r="F185" s="21"/>
      <c r="G185" s="21"/>
      <c r="H185" s="21">
        <v>116.87</v>
      </c>
      <c r="I185" s="25">
        <v>122.74</v>
      </c>
      <c r="J185" s="25"/>
      <c r="K185" s="55"/>
      <c r="L185" s="74">
        <f t="shared" si="10"/>
        <v>239.61</v>
      </c>
      <c r="M185" s="74"/>
      <c r="N185" s="73"/>
      <c r="O185" s="73"/>
      <c r="P185" s="73"/>
      <c r="Q185" s="75"/>
      <c r="R185" s="75"/>
      <c r="S185" s="75"/>
    </row>
    <row r="186" spans="1:19">
      <c r="A186" s="17">
        <v>107.89</v>
      </c>
      <c r="B186" s="21" t="s">
        <v>109</v>
      </c>
      <c r="C186" s="23"/>
      <c r="D186" s="23">
        <v>0.2</v>
      </c>
      <c r="E186" s="30">
        <v>0.49</v>
      </c>
      <c r="F186" s="21"/>
      <c r="G186" s="21"/>
      <c r="H186" s="21"/>
      <c r="I186" s="25">
        <v>107.2</v>
      </c>
      <c r="J186" s="25"/>
      <c r="K186" s="55"/>
      <c r="L186" s="74">
        <f t="shared" si="10"/>
        <v>107.89</v>
      </c>
      <c r="M186" s="74"/>
      <c r="N186" s="73"/>
      <c r="O186" s="73"/>
      <c r="P186" s="73"/>
      <c r="Q186" s="75"/>
      <c r="R186" s="75"/>
      <c r="S186" s="75"/>
    </row>
    <row r="187" spans="1:19">
      <c r="A187" s="17">
        <v>71.910000000000011</v>
      </c>
      <c r="B187" s="21" t="s">
        <v>123</v>
      </c>
      <c r="C187" s="23">
        <v>6.36</v>
      </c>
      <c r="D187" s="23">
        <v>6.86</v>
      </c>
      <c r="E187" s="30">
        <v>4.96</v>
      </c>
      <c r="F187" s="21">
        <v>12.79</v>
      </c>
      <c r="G187" s="21">
        <v>13.16</v>
      </c>
      <c r="H187" s="21">
        <v>9.5299999999999994</v>
      </c>
      <c r="I187" s="25">
        <v>12.53</v>
      </c>
      <c r="J187" s="25">
        <v>4.68</v>
      </c>
      <c r="K187" s="55">
        <v>1.04</v>
      </c>
      <c r="L187" s="74">
        <f t="shared" si="10"/>
        <v>71.910000000000011</v>
      </c>
      <c r="M187" s="74"/>
      <c r="N187" s="73"/>
      <c r="O187" s="73"/>
      <c r="P187" s="73"/>
      <c r="Q187" s="75"/>
      <c r="R187" s="75"/>
      <c r="S187" s="75"/>
    </row>
    <row r="188" spans="1:19">
      <c r="A188" s="17">
        <v>69.820000000000007</v>
      </c>
      <c r="B188" s="21" t="s">
        <v>116</v>
      </c>
      <c r="C188" s="23">
        <v>5.51</v>
      </c>
      <c r="D188" s="23">
        <v>7.93</v>
      </c>
      <c r="E188" s="30">
        <v>6.85</v>
      </c>
      <c r="F188" s="21"/>
      <c r="G188" s="21">
        <v>14.27</v>
      </c>
      <c r="H188" s="21">
        <v>8.68</v>
      </c>
      <c r="I188" s="25">
        <v>8.0500000000000007</v>
      </c>
      <c r="J188" s="25">
        <v>8.65</v>
      </c>
      <c r="K188" s="55">
        <v>9.8800000000000008</v>
      </c>
      <c r="L188" s="74">
        <f t="shared" si="10"/>
        <v>69.820000000000007</v>
      </c>
      <c r="M188" s="74"/>
      <c r="N188" s="73"/>
      <c r="O188" s="73"/>
      <c r="P188" s="73"/>
      <c r="Q188" s="75"/>
      <c r="R188" s="75"/>
      <c r="S188" s="75"/>
    </row>
    <row r="189" spans="1:19">
      <c r="A189" s="17">
        <v>37.43</v>
      </c>
      <c r="B189" s="21" t="s">
        <v>111</v>
      </c>
      <c r="C189" s="23">
        <v>3.59</v>
      </c>
      <c r="D189" s="23">
        <v>3.49</v>
      </c>
      <c r="E189" s="30">
        <v>3.94</v>
      </c>
      <c r="F189" s="21">
        <v>6.67</v>
      </c>
      <c r="G189" s="21">
        <v>8.65</v>
      </c>
      <c r="H189" s="21">
        <v>9.3800000000000008</v>
      </c>
      <c r="I189" s="25">
        <v>1.67</v>
      </c>
      <c r="J189" s="25">
        <v>0.04</v>
      </c>
      <c r="K189" s="55"/>
      <c r="L189" s="74">
        <f t="shared" si="10"/>
        <v>37.43</v>
      </c>
      <c r="M189" s="74"/>
      <c r="N189" s="73"/>
      <c r="O189" s="73"/>
      <c r="P189" s="73"/>
      <c r="Q189" s="75"/>
      <c r="R189" s="75"/>
      <c r="S189" s="75"/>
    </row>
    <row r="190" spans="1:19">
      <c r="A190" s="17">
        <v>22</v>
      </c>
      <c r="B190" s="21" t="s">
        <v>122</v>
      </c>
      <c r="C190" s="23"/>
      <c r="D190" s="23"/>
      <c r="E190" s="30"/>
      <c r="F190" s="21"/>
      <c r="G190" s="21">
        <v>22</v>
      </c>
      <c r="H190" s="21"/>
      <c r="I190" s="25"/>
      <c r="J190" s="25"/>
      <c r="K190" s="55"/>
      <c r="L190" s="74">
        <f t="shared" si="10"/>
        <v>22</v>
      </c>
      <c r="M190" s="74"/>
      <c r="N190" s="73"/>
      <c r="O190" s="73"/>
      <c r="P190" s="73"/>
      <c r="Q190" s="75"/>
      <c r="R190" s="75"/>
      <c r="S190" s="75"/>
    </row>
    <row r="191" spans="1:19">
      <c r="A191" s="17">
        <v>11.52</v>
      </c>
      <c r="B191" s="21" t="s">
        <v>119</v>
      </c>
      <c r="C191" s="23"/>
      <c r="D191" s="23"/>
      <c r="E191" s="30"/>
      <c r="F191" s="21"/>
      <c r="G191" s="21"/>
      <c r="H191" s="21"/>
      <c r="I191" s="25">
        <v>11.52</v>
      </c>
      <c r="J191" s="25"/>
      <c r="K191" s="55"/>
      <c r="L191" s="74">
        <f t="shared" si="10"/>
        <v>11.52</v>
      </c>
      <c r="M191" s="74"/>
      <c r="N191" s="73"/>
      <c r="O191" s="73"/>
      <c r="P191" s="73"/>
      <c r="Q191" s="75"/>
      <c r="R191" s="75"/>
      <c r="S191" s="75"/>
    </row>
    <row r="192" spans="1:19">
      <c r="A192" s="17">
        <v>10.01</v>
      </c>
      <c r="B192" s="21" t="s">
        <v>126</v>
      </c>
      <c r="C192" s="23"/>
      <c r="D192" s="23">
        <v>10.01</v>
      </c>
      <c r="E192" s="30"/>
      <c r="F192" s="21"/>
      <c r="G192" s="21"/>
      <c r="H192" s="21"/>
      <c r="I192" s="25"/>
      <c r="J192" s="25"/>
      <c r="K192" s="55"/>
      <c r="L192" s="74">
        <f t="shared" si="10"/>
        <v>10.01</v>
      </c>
      <c r="M192" s="74"/>
      <c r="N192" s="73"/>
      <c r="O192" s="73"/>
      <c r="P192" s="75"/>
      <c r="Q192" s="75"/>
      <c r="R192" s="75"/>
      <c r="S192" s="75"/>
    </row>
    <row r="193" spans="1:19">
      <c r="A193" s="17">
        <v>6.3699999999999992</v>
      </c>
      <c r="B193" s="21" t="s">
        <v>112</v>
      </c>
      <c r="C193" s="23">
        <v>0.76</v>
      </c>
      <c r="D193" s="23">
        <v>5.09</v>
      </c>
      <c r="E193" s="30">
        <v>0.06</v>
      </c>
      <c r="F193" s="21">
        <v>0.02</v>
      </c>
      <c r="G193" s="21">
        <v>0.05</v>
      </c>
      <c r="H193" s="21">
        <v>0.17</v>
      </c>
      <c r="I193" s="25">
        <v>0.19</v>
      </c>
      <c r="J193" s="25">
        <v>0.03</v>
      </c>
      <c r="K193" s="55"/>
      <c r="L193" s="74">
        <f t="shared" si="10"/>
        <v>6.3699999999999992</v>
      </c>
      <c r="M193" s="74"/>
      <c r="N193" s="73"/>
      <c r="O193" s="73"/>
      <c r="P193" s="73"/>
      <c r="Q193" s="75"/>
      <c r="R193" s="75"/>
      <c r="S193" s="75"/>
    </row>
    <row r="194" spans="1:19">
      <c r="A194" s="17">
        <v>1.26</v>
      </c>
      <c r="B194" s="21" t="s">
        <v>127</v>
      </c>
      <c r="C194" s="23"/>
      <c r="D194" s="23"/>
      <c r="E194" s="30"/>
      <c r="F194" s="21"/>
      <c r="G194" s="21"/>
      <c r="H194" s="21"/>
      <c r="I194" s="25"/>
      <c r="J194" s="25"/>
      <c r="K194" s="55">
        <v>1.26</v>
      </c>
      <c r="L194" s="74">
        <f t="shared" si="10"/>
        <v>1.26</v>
      </c>
      <c r="M194" s="74"/>
      <c r="N194" s="73"/>
      <c r="O194" s="73"/>
      <c r="P194" s="73"/>
      <c r="Q194" s="75"/>
      <c r="R194" s="75"/>
      <c r="S194" s="75"/>
    </row>
    <row r="195" spans="1:19">
      <c r="A195" s="17">
        <v>0.62999999999999989</v>
      </c>
      <c r="B195" s="21" t="s">
        <v>113</v>
      </c>
      <c r="C195" s="23"/>
      <c r="D195" s="23"/>
      <c r="E195" s="30"/>
      <c r="F195" s="21"/>
      <c r="G195" s="21">
        <v>0.06</v>
      </c>
      <c r="H195" s="21">
        <v>0.56999999999999995</v>
      </c>
      <c r="I195" s="25"/>
      <c r="J195" s="25"/>
      <c r="K195" s="55"/>
      <c r="L195" s="74">
        <f t="shared" si="10"/>
        <v>0.62999999999999989</v>
      </c>
      <c r="M195" s="74"/>
      <c r="N195" s="73"/>
      <c r="O195" s="73"/>
      <c r="P195" s="73"/>
      <c r="Q195" s="75"/>
      <c r="R195" s="75"/>
      <c r="S195" s="75"/>
    </row>
    <row r="196" spans="1:19">
      <c r="A196" s="17">
        <v>0.09</v>
      </c>
      <c r="B196" s="21" t="s">
        <v>115</v>
      </c>
      <c r="C196" s="23"/>
      <c r="D196" s="23"/>
      <c r="E196" s="30"/>
      <c r="F196" s="21"/>
      <c r="G196" s="21"/>
      <c r="H196" s="21">
        <v>0.09</v>
      </c>
      <c r="I196" s="25"/>
      <c r="J196" s="25"/>
      <c r="K196" s="55"/>
      <c r="L196" s="74">
        <f t="shared" si="10"/>
        <v>0.09</v>
      </c>
      <c r="M196" s="74"/>
      <c r="N196" s="73"/>
      <c r="O196" s="73"/>
      <c r="P196" s="73"/>
      <c r="Q196" s="75"/>
      <c r="R196" s="75"/>
      <c r="S196" s="75"/>
    </row>
    <row r="197" spans="1:19">
      <c r="A197" s="17">
        <v>0</v>
      </c>
      <c r="B197" s="21" t="s">
        <v>117</v>
      </c>
      <c r="C197" s="23"/>
      <c r="D197" s="23"/>
      <c r="E197" s="30"/>
      <c r="F197" s="21"/>
      <c r="G197" s="21"/>
      <c r="H197" s="21"/>
      <c r="I197" s="25"/>
      <c r="J197" s="25"/>
      <c r="K197" s="20"/>
      <c r="L197" s="74">
        <f t="shared" si="10"/>
        <v>0</v>
      </c>
      <c r="M197" s="74"/>
      <c r="N197" s="73"/>
      <c r="O197" s="73"/>
      <c r="P197" s="73"/>
      <c r="Q197" s="75"/>
      <c r="R197" s="75"/>
      <c r="S197" s="75"/>
    </row>
    <row r="198" spans="1:19" s="84" customFormat="1">
      <c r="B198" s="91"/>
      <c r="C198" s="93"/>
      <c r="D198" s="93"/>
      <c r="E198" s="73"/>
      <c r="F198" s="73"/>
      <c r="G198" s="73"/>
      <c r="H198" s="73"/>
      <c r="I198" s="75"/>
      <c r="J198" s="75"/>
      <c r="K198" s="73"/>
      <c r="L198" s="74"/>
      <c r="M198" s="74"/>
      <c r="N198" s="73"/>
      <c r="O198" s="73"/>
      <c r="P198" s="73"/>
      <c r="Q198" s="75"/>
      <c r="R198" s="75"/>
      <c r="S198" s="75"/>
    </row>
    <row r="199" spans="1:19" s="84" customFormat="1">
      <c r="B199" s="85"/>
      <c r="C199" s="88"/>
      <c r="D199" s="88"/>
      <c r="E199" s="88"/>
      <c r="F199" s="88"/>
      <c r="G199" s="88"/>
      <c r="H199" s="77"/>
      <c r="I199" s="77"/>
      <c r="J199" s="77"/>
      <c r="K199" s="77"/>
      <c r="L199" s="74"/>
      <c r="M199" s="74"/>
      <c r="N199" s="77"/>
      <c r="O199" s="77"/>
      <c r="P199" s="77"/>
      <c r="Q199" s="77"/>
      <c r="R199" s="77"/>
      <c r="S199" s="74"/>
    </row>
  </sheetData>
  <sortState ref="A179:L197">
    <sortCondition descending="1" ref="A179"/>
  </sortState>
  <mergeCells count="1">
    <mergeCell ref="K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44"/>
  <sheetViews>
    <sheetView topLeftCell="B237" workbookViewId="0">
      <selection activeCell="B122" sqref="B122:K126"/>
    </sheetView>
  </sheetViews>
  <sheetFormatPr baseColWidth="10" defaultRowHeight="15"/>
  <sheetData>
    <row r="4" spans="1:13">
      <c r="C4" s="80">
        <v>2005</v>
      </c>
      <c r="D4" s="80">
        <v>2006</v>
      </c>
      <c r="E4" s="80">
        <v>2007</v>
      </c>
      <c r="F4" s="80">
        <v>2008</v>
      </c>
      <c r="G4" s="80">
        <v>2009</v>
      </c>
      <c r="H4" s="80">
        <v>2010</v>
      </c>
      <c r="I4" s="80">
        <v>2011</v>
      </c>
      <c r="J4" s="81">
        <v>2012</v>
      </c>
      <c r="K4" s="82">
        <v>2013</v>
      </c>
    </row>
    <row r="5" spans="1:13">
      <c r="C5" s="104"/>
      <c r="D5" s="104"/>
      <c r="E5" s="104"/>
      <c r="F5" s="104"/>
      <c r="G5" s="104"/>
      <c r="H5" s="104"/>
      <c r="I5" s="104"/>
      <c r="J5" s="104"/>
      <c r="K5" s="105"/>
    </row>
    <row r="6" spans="1:13">
      <c r="A6" s="17">
        <v>37380.47</v>
      </c>
      <c r="B6" s="94" t="s">
        <v>51</v>
      </c>
      <c r="C6" s="22">
        <v>4416.4799999999996</v>
      </c>
      <c r="D6" s="22">
        <v>8252.58</v>
      </c>
      <c r="E6" s="98">
        <v>7152.32</v>
      </c>
      <c r="F6" s="94">
        <v>8169.69</v>
      </c>
      <c r="G6" s="98">
        <v>7780.93</v>
      </c>
      <c r="H6" s="95">
        <v>281.17</v>
      </c>
      <c r="I6" s="98">
        <v>1198.92</v>
      </c>
      <c r="J6" s="98">
        <v>86.58</v>
      </c>
      <c r="K6" s="94">
        <v>41.800000000000011</v>
      </c>
      <c r="L6" s="74">
        <f t="shared" ref="L6:L36" si="0">+SUM(C6:K6)</f>
        <v>37380.47</v>
      </c>
    </row>
    <row r="7" spans="1:13">
      <c r="A7" s="17">
        <v>15718.57</v>
      </c>
      <c r="B7" s="21" t="s">
        <v>84</v>
      </c>
      <c r="C7" s="22">
        <v>1590.42</v>
      </c>
      <c r="D7" s="23">
        <v>1981.99</v>
      </c>
      <c r="E7" s="24">
        <v>1651.65</v>
      </c>
      <c r="F7" s="21">
        <v>1723.01</v>
      </c>
      <c r="G7" s="26">
        <v>1561.72</v>
      </c>
      <c r="H7" s="25">
        <v>2197.1</v>
      </c>
      <c r="I7" s="21">
        <v>1280.93</v>
      </c>
      <c r="J7" s="21">
        <v>1664.79</v>
      </c>
      <c r="K7" s="83">
        <v>2066.96</v>
      </c>
      <c r="L7" s="74">
        <f t="shared" si="0"/>
        <v>15718.57</v>
      </c>
    </row>
    <row r="8" spans="1:13">
      <c r="A8" s="17">
        <v>14541.079999999998</v>
      </c>
      <c r="B8" s="21" t="s">
        <v>69</v>
      </c>
      <c r="C8" s="22">
        <v>1649.38</v>
      </c>
      <c r="D8" s="23">
        <v>4776.1099999999997</v>
      </c>
      <c r="E8" s="24">
        <v>6137.38</v>
      </c>
      <c r="F8" s="21">
        <v>1251.27</v>
      </c>
      <c r="G8" s="21">
        <v>179.13</v>
      </c>
      <c r="H8" s="25">
        <v>23.2</v>
      </c>
      <c r="I8" s="21">
        <v>226.23</v>
      </c>
      <c r="J8" s="21">
        <v>287.25</v>
      </c>
      <c r="K8" s="55">
        <v>11.129999999999999</v>
      </c>
      <c r="L8" s="74">
        <f t="shared" si="0"/>
        <v>14541.079999999998</v>
      </c>
    </row>
    <row r="9" spans="1:13">
      <c r="A9" s="17">
        <v>7587.44</v>
      </c>
      <c r="B9" s="21" t="s">
        <v>134</v>
      </c>
      <c r="C9" s="32">
        <v>630.28</v>
      </c>
      <c r="D9" s="23">
        <v>658.58</v>
      </c>
      <c r="E9" s="40">
        <v>763.07999999999993</v>
      </c>
      <c r="F9" s="21">
        <v>819.01</v>
      </c>
      <c r="G9" s="26">
        <v>1757.98</v>
      </c>
      <c r="H9" s="39">
        <v>2341.1499999999996</v>
      </c>
      <c r="I9" s="21">
        <v>1959.21</v>
      </c>
      <c r="J9" s="26">
        <v>1739.34</v>
      </c>
      <c r="K9" s="55">
        <v>362.46000000000004</v>
      </c>
      <c r="L9" s="74">
        <f t="shared" si="0"/>
        <v>11031.09</v>
      </c>
    </row>
    <row r="10" spans="1:13">
      <c r="A10" s="17">
        <v>3298.3699999999994</v>
      </c>
      <c r="B10" s="21" t="s">
        <v>52</v>
      </c>
      <c r="C10" s="22">
        <v>323.5</v>
      </c>
      <c r="D10" s="23">
        <v>283.33</v>
      </c>
      <c r="E10" s="24">
        <v>494.2</v>
      </c>
      <c r="F10" s="21">
        <v>529.92999999999995</v>
      </c>
      <c r="G10" s="21">
        <v>590.20000000000005</v>
      </c>
      <c r="H10" s="25">
        <v>520.64</v>
      </c>
      <c r="I10" s="21">
        <v>365.11</v>
      </c>
      <c r="J10" s="21">
        <v>111.72</v>
      </c>
      <c r="K10" s="55">
        <v>79.739999999999995</v>
      </c>
      <c r="L10" s="74">
        <f t="shared" si="0"/>
        <v>3298.3699999999994</v>
      </c>
    </row>
    <row r="11" spans="1:13">
      <c r="A11" s="17">
        <v>2268.29</v>
      </c>
      <c r="B11" s="21" t="s">
        <v>82</v>
      </c>
      <c r="C11" s="22">
        <v>120.47</v>
      </c>
      <c r="D11" s="23">
        <v>124.35</v>
      </c>
      <c r="E11" s="24">
        <v>30.95</v>
      </c>
      <c r="F11" s="21">
        <v>94.51</v>
      </c>
      <c r="G11" s="21">
        <v>531.99</v>
      </c>
      <c r="H11" s="25">
        <v>258.70999999999998</v>
      </c>
      <c r="I11" s="21">
        <v>479.75</v>
      </c>
      <c r="J11" s="21">
        <v>219.95</v>
      </c>
      <c r="K11" s="55">
        <v>407.61</v>
      </c>
      <c r="L11" s="74">
        <f t="shared" si="0"/>
        <v>2268.29</v>
      </c>
    </row>
    <row r="12" spans="1:13" s="117" customFormat="1">
      <c r="A12" s="109">
        <v>2053.4300000000003</v>
      </c>
      <c r="B12" s="110" t="s">
        <v>74</v>
      </c>
      <c r="C12" s="111">
        <v>522.51</v>
      </c>
      <c r="D12" s="112">
        <v>71.209999999999994</v>
      </c>
      <c r="E12" s="113">
        <v>206.62</v>
      </c>
      <c r="F12" s="110">
        <v>253.04</v>
      </c>
      <c r="G12" s="110">
        <v>423.69</v>
      </c>
      <c r="H12" s="114">
        <v>262.91000000000003</v>
      </c>
      <c r="I12" s="110">
        <v>69.58</v>
      </c>
      <c r="J12" s="110">
        <v>185.05</v>
      </c>
      <c r="K12" s="115">
        <v>58.82</v>
      </c>
      <c r="L12" s="116">
        <f t="shared" si="0"/>
        <v>2053.4300000000003</v>
      </c>
      <c r="M12" s="117">
        <f>+SUM(K13:K72)</f>
        <v>338.67999999999995</v>
      </c>
    </row>
    <row r="13" spans="1:13">
      <c r="A13" s="17">
        <v>1612.09</v>
      </c>
      <c r="B13" s="21" t="s">
        <v>72</v>
      </c>
      <c r="C13" s="22"/>
      <c r="D13" s="23">
        <v>74.8</v>
      </c>
      <c r="E13" s="24">
        <v>73.209999999999994</v>
      </c>
      <c r="F13" s="21">
        <v>253.59</v>
      </c>
      <c r="G13" s="21">
        <v>953.5</v>
      </c>
      <c r="H13" s="25">
        <v>41.32</v>
      </c>
      <c r="I13" s="21"/>
      <c r="J13" s="21">
        <v>100.22</v>
      </c>
      <c r="K13" s="55">
        <v>115.45</v>
      </c>
      <c r="L13" s="74">
        <f t="shared" si="0"/>
        <v>1612.09</v>
      </c>
    </row>
    <row r="14" spans="1:13">
      <c r="A14" s="17">
        <v>1293.5899999999999</v>
      </c>
      <c r="B14" s="21" t="s">
        <v>50</v>
      </c>
      <c r="C14" s="22">
        <v>7.54</v>
      </c>
      <c r="D14" s="23">
        <v>74.98</v>
      </c>
      <c r="E14" s="24">
        <v>51.75</v>
      </c>
      <c r="F14" s="21">
        <v>79.33</v>
      </c>
      <c r="G14" s="21">
        <v>721.4</v>
      </c>
      <c r="H14" s="25">
        <v>225.08</v>
      </c>
      <c r="I14" s="21">
        <v>35.729999999999997</v>
      </c>
      <c r="J14" s="21">
        <v>95.27</v>
      </c>
      <c r="K14" s="55">
        <v>2.5100000000000002</v>
      </c>
      <c r="L14" s="74">
        <f t="shared" si="0"/>
        <v>1293.5899999999999</v>
      </c>
    </row>
    <row r="15" spans="1:13">
      <c r="A15" s="17">
        <v>1076.42</v>
      </c>
      <c r="B15" s="21" t="s">
        <v>92</v>
      </c>
      <c r="C15" s="22"/>
      <c r="D15" s="23"/>
      <c r="E15" s="24"/>
      <c r="F15" s="21"/>
      <c r="G15" s="21"/>
      <c r="H15" s="25">
        <v>467.1</v>
      </c>
      <c r="I15" s="21">
        <v>580.28</v>
      </c>
      <c r="J15" s="21">
        <v>29.04</v>
      </c>
      <c r="K15" s="55"/>
      <c r="L15" s="74">
        <f t="shared" si="0"/>
        <v>1076.42</v>
      </c>
    </row>
    <row r="16" spans="1:13">
      <c r="A16" s="17">
        <v>771.74999999999989</v>
      </c>
      <c r="B16" s="21" t="s">
        <v>71</v>
      </c>
      <c r="C16" s="22">
        <v>325.26</v>
      </c>
      <c r="D16" s="23">
        <v>12.21</v>
      </c>
      <c r="E16" s="24">
        <v>19.66</v>
      </c>
      <c r="F16" s="21">
        <v>4.07</v>
      </c>
      <c r="G16" s="21">
        <v>1.49</v>
      </c>
      <c r="H16" s="25">
        <v>5.09</v>
      </c>
      <c r="I16" s="21">
        <v>6.95</v>
      </c>
      <c r="J16" s="21">
        <v>394.63</v>
      </c>
      <c r="K16" s="55">
        <v>2.39</v>
      </c>
      <c r="L16" s="74">
        <f t="shared" si="0"/>
        <v>771.74999999999989</v>
      </c>
    </row>
    <row r="17" spans="1:12">
      <c r="A17" s="17">
        <v>533.52</v>
      </c>
      <c r="B17" s="21" t="s">
        <v>73</v>
      </c>
      <c r="C17" s="22">
        <v>37.380000000000003</v>
      </c>
      <c r="D17" s="23">
        <v>25.12</v>
      </c>
      <c r="E17" s="24">
        <v>62.06</v>
      </c>
      <c r="F17" s="21">
        <v>61.77</v>
      </c>
      <c r="G17" s="21">
        <v>65.709999999999994</v>
      </c>
      <c r="H17" s="25">
        <v>84.38</v>
      </c>
      <c r="I17" s="21">
        <v>76.180000000000007</v>
      </c>
      <c r="J17" s="21">
        <v>96.05</v>
      </c>
      <c r="K17" s="55">
        <v>24.869999999999997</v>
      </c>
      <c r="L17" s="74">
        <f t="shared" si="0"/>
        <v>533.52</v>
      </c>
    </row>
    <row r="18" spans="1:12">
      <c r="A18" s="17">
        <v>520.98</v>
      </c>
      <c r="B18" s="21" t="s">
        <v>45</v>
      </c>
      <c r="C18" s="22"/>
      <c r="D18" s="23">
        <v>32.42</v>
      </c>
      <c r="E18" s="24">
        <v>19.36</v>
      </c>
      <c r="F18" s="21">
        <v>42.11</v>
      </c>
      <c r="G18" s="21">
        <v>87.25</v>
      </c>
      <c r="H18" s="25">
        <v>130.08000000000001</v>
      </c>
      <c r="I18" s="21">
        <v>111.78</v>
      </c>
      <c r="J18" s="21">
        <v>70.33</v>
      </c>
      <c r="K18" s="55">
        <v>27.650000000000002</v>
      </c>
      <c r="L18" s="74">
        <f t="shared" si="0"/>
        <v>520.98</v>
      </c>
    </row>
    <row r="19" spans="1:12">
      <c r="A19" s="17">
        <v>406.39</v>
      </c>
      <c r="B19" s="21" t="s">
        <v>60</v>
      </c>
      <c r="C19" s="22">
        <v>23.3</v>
      </c>
      <c r="D19" s="23">
        <v>45.88</v>
      </c>
      <c r="E19" s="24">
        <v>72.209999999999994</v>
      </c>
      <c r="F19" s="21">
        <v>41.5</v>
      </c>
      <c r="G19" s="21">
        <v>67.11</v>
      </c>
      <c r="H19" s="25">
        <v>43.58</v>
      </c>
      <c r="I19" s="21">
        <v>29.24</v>
      </c>
      <c r="J19" s="21">
        <v>27.62</v>
      </c>
      <c r="K19" s="55">
        <v>55.949999999999996</v>
      </c>
      <c r="L19" s="74">
        <f t="shared" si="0"/>
        <v>406.39</v>
      </c>
    </row>
    <row r="20" spans="1:12">
      <c r="A20" s="17">
        <v>391.75</v>
      </c>
      <c r="B20" s="27" t="s">
        <v>107</v>
      </c>
      <c r="C20" s="32"/>
      <c r="D20" s="23"/>
      <c r="E20" s="40"/>
      <c r="F20" s="21"/>
      <c r="G20" s="21">
        <v>135.88999999999999</v>
      </c>
      <c r="H20" s="25"/>
      <c r="I20" s="21"/>
      <c r="J20" s="21">
        <v>255.86</v>
      </c>
      <c r="K20" s="55"/>
      <c r="L20" s="74">
        <f t="shared" si="0"/>
        <v>391.75</v>
      </c>
    </row>
    <row r="21" spans="1:12">
      <c r="A21" s="17">
        <v>329.53000000000003</v>
      </c>
      <c r="B21" s="27" t="s">
        <v>108</v>
      </c>
      <c r="C21" s="32"/>
      <c r="D21" s="23"/>
      <c r="E21" s="40"/>
      <c r="F21" s="21"/>
      <c r="G21" s="21"/>
      <c r="H21" s="25">
        <v>128.55000000000001</v>
      </c>
      <c r="I21" s="21">
        <v>161.71</v>
      </c>
      <c r="J21" s="21">
        <v>38.97</v>
      </c>
      <c r="K21" s="55">
        <v>0.3</v>
      </c>
      <c r="L21" s="74">
        <f t="shared" si="0"/>
        <v>329.53000000000003</v>
      </c>
    </row>
    <row r="22" spans="1:12">
      <c r="A22" s="17">
        <v>276.48</v>
      </c>
      <c r="B22" s="21" t="s">
        <v>41</v>
      </c>
      <c r="C22" s="22">
        <v>4.5</v>
      </c>
      <c r="D22" s="23"/>
      <c r="E22" s="24"/>
      <c r="F22" s="21"/>
      <c r="G22" s="21">
        <v>197.73</v>
      </c>
      <c r="H22" s="25">
        <v>20.100000000000001</v>
      </c>
      <c r="I22" s="21">
        <v>51.76</v>
      </c>
      <c r="J22" s="21">
        <v>1.72</v>
      </c>
      <c r="K22" s="55">
        <v>0.67</v>
      </c>
      <c r="L22" s="74">
        <f t="shared" si="0"/>
        <v>276.48</v>
      </c>
    </row>
    <row r="23" spans="1:12">
      <c r="A23" s="17">
        <v>251.04</v>
      </c>
      <c r="B23" s="27" t="s">
        <v>109</v>
      </c>
      <c r="C23" s="32">
        <v>46.69</v>
      </c>
      <c r="D23" s="23">
        <v>2.65</v>
      </c>
      <c r="E23" s="30">
        <v>55.66</v>
      </c>
      <c r="F23" s="21">
        <v>87.43</v>
      </c>
      <c r="G23" s="21">
        <v>0.26</v>
      </c>
      <c r="H23" s="25"/>
      <c r="I23" s="21"/>
      <c r="J23" s="21">
        <v>0.15</v>
      </c>
      <c r="K23" s="55">
        <v>58.199999999999996</v>
      </c>
      <c r="L23" s="74">
        <f t="shared" si="0"/>
        <v>251.04</v>
      </c>
    </row>
    <row r="24" spans="1:12">
      <c r="A24" s="17">
        <v>197.25</v>
      </c>
      <c r="B24" s="21" t="s">
        <v>49</v>
      </c>
      <c r="C24" s="22"/>
      <c r="D24" s="23"/>
      <c r="E24" s="24"/>
      <c r="F24" s="21"/>
      <c r="G24" s="21"/>
      <c r="H24" s="25">
        <v>63.85</v>
      </c>
      <c r="I24" s="21">
        <v>95.4</v>
      </c>
      <c r="J24" s="21">
        <v>36.979999999999997</v>
      </c>
      <c r="K24" s="55">
        <v>1.02</v>
      </c>
      <c r="L24" s="74">
        <f t="shared" si="0"/>
        <v>197.25</v>
      </c>
    </row>
    <row r="25" spans="1:12">
      <c r="A25" s="17">
        <v>193.66000000000003</v>
      </c>
      <c r="B25" s="21" t="s">
        <v>62</v>
      </c>
      <c r="C25" s="22">
        <v>14.21</v>
      </c>
      <c r="D25" s="23">
        <v>5.89</v>
      </c>
      <c r="E25" s="24">
        <v>23.32</v>
      </c>
      <c r="F25" s="21">
        <v>20.98</v>
      </c>
      <c r="G25" s="21">
        <v>49.47</v>
      </c>
      <c r="H25" s="25">
        <v>34.28</v>
      </c>
      <c r="I25" s="21">
        <v>7.33</v>
      </c>
      <c r="J25" s="21">
        <v>26.8</v>
      </c>
      <c r="K25" s="55">
        <v>11.38</v>
      </c>
      <c r="L25" s="74">
        <f t="shared" si="0"/>
        <v>193.66000000000003</v>
      </c>
    </row>
    <row r="26" spans="1:12">
      <c r="A26" s="17">
        <v>150.16</v>
      </c>
      <c r="B26" s="21" t="s">
        <v>94</v>
      </c>
      <c r="C26" s="32">
        <v>10.47</v>
      </c>
      <c r="D26" s="33">
        <v>15.96</v>
      </c>
      <c r="E26" s="24">
        <v>8.5399999999999991</v>
      </c>
      <c r="F26" s="21">
        <v>10.71</v>
      </c>
      <c r="G26" s="21">
        <v>45.06</v>
      </c>
      <c r="H26" s="25">
        <v>19.78</v>
      </c>
      <c r="I26" s="21">
        <v>17.63</v>
      </c>
      <c r="J26" s="21">
        <v>19.41</v>
      </c>
      <c r="K26" s="55">
        <v>2.5999999999999996</v>
      </c>
      <c r="L26" s="74">
        <f t="shared" si="0"/>
        <v>150.16</v>
      </c>
    </row>
    <row r="27" spans="1:12">
      <c r="A27" s="17">
        <v>148.87</v>
      </c>
      <c r="B27" s="21" t="s">
        <v>59</v>
      </c>
      <c r="C27" s="22"/>
      <c r="D27" s="23"/>
      <c r="E27" s="24"/>
      <c r="F27" s="21"/>
      <c r="G27" s="21">
        <v>148.87</v>
      </c>
      <c r="H27" s="25"/>
      <c r="I27" s="21"/>
      <c r="J27" s="21"/>
      <c r="K27" s="55"/>
      <c r="L27" s="74">
        <f t="shared" si="0"/>
        <v>148.87</v>
      </c>
    </row>
    <row r="28" spans="1:12">
      <c r="A28" s="17">
        <v>105.97999999999999</v>
      </c>
      <c r="B28" s="27" t="s">
        <v>80</v>
      </c>
      <c r="C28" s="22"/>
      <c r="D28" s="23"/>
      <c r="E28" s="24"/>
      <c r="F28" s="21">
        <v>0.02</v>
      </c>
      <c r="G28" s="21">
        <v>8.01</v>
      </c>
      <c r="H28" s="25">
        <v>2.36</v>
      </c>
      <c r="I28" s="21">
        <v>0.46</v>
      </c>
      <c r="J28" s="21">
        <v>92.42</v>
      </c>
      <c r="K28" s="55">
        <v>2.71</v>
      </c>
      <c r="L28" s="74">
        <f t="shared" si="0"/>
        <v>105.97999999999999</v>
      </c>
    </row>
    <row r="29" spans="1:12">
      <c r="A29" s="17">
        <v>47.67</v>
      </c>
      <c r="B29" s="21" t="s">
        <v>86</v>
      </c>
      <c r="C29" s="22"/>
      <c r="D29" s="23"/>
      <c r="E29" s="30"/>
      <c r="F29" s="21">
        <v>0.37</v>
      </c>
      <c r="G29" s="21">
        <v>0.37</v>
      </c>
      <c r="H29" s="25">
        <v>14.81</v>
      </c>
      <c r="I29" s="21">
        <v>29.23</v>
      </c>
      <c r="J29" s="21">
        <v>2.89</v>
      </c>
      <c r="K29" s="55"/>
      <c r="L29" s="74">
        <f t="shared" si="0"/>
        <v>47.67</v>
      </c>
    </row>
    <row r="30" spans="1:12">
      <c r="A30" s="17">
        <v>42.49</v>
      </c>
      <c r="B30" s="21" t="s">
        <v>97</v>
      </c>
      <c r="C30" s="32"/>
      <c r="D30" s="23">
        <v>10.83</v>
      </c>
      <c r="E30" s="24">
        <v>23.36</v>
      </c>
      <c r="F30" s="21">
        <v>4.5</v>
      </c>
      <c r="G30" s="21">
        <v>2.52</v>
      </c>
      <c r="H30" s="25">
        <v>1.2</v>
      </c>
      <c r="I30" s="26">
        <v>0.08</v>
      </c>
      <c r="J30" s="26"/>
      <c r="K30" s="55"/>
      <c r="L30" s="74">
        <f t="shared" si="0"/>
        <v>42.49</v>
      </c>
    </row>
    <row r="31" spans="1:12">
      <c r="A31" s="17">
        <v>36.75</v>
      </c>
      <c r="B31" s="21" t="s">
        <v>53</v>
      </c>
      <c r="C31" s="22">
        <v>4.1100000000000003</v>
      </c>
      <c r="D31" s="23">
        <v>5.01</v>
      </c>
      <c r="E31" s="24">
        <v>2</v>
      </c>
      <c r="F31" s="21">
        <v>3.67</v>
      </c>
      <c r="G31" s="21">
        <v>9.58</v>
      </c>
      <c r="H31" s="25">
        <v>4.4400000000000004</v>
      </c>
      <c r="I31" s="21">
        <v>5.79</v>
      </c>
      <c r="J31" s="21">
        <v>1.79</v>
      </c>
      <c r="K31" s="55">
        <v>0.36000000000000004</v>
      </c>
      <c r="L31" s="74">
        <f t="shared" si="0"/>
        <v>36.75</v>
      </c>
    </row>
    <row r="32" spans="1:12">
      <c r="A32" s="17">
        <v>35.380000000000003</v>
      </c>
      <c r="B32" s="21" t="s">
        <v>44</v>
      </c>
      <c r="C32" s="22"/>
      <c r="D32" s="23">
        <v>0.61</v>
      </c>
      <c r="E32" s="24">
        <v>5.39</v>
      </c>
      <c r="F32" s="21">
        <v>2.2999999999999998</v>
      </c>
      <c r="G32" s="21">
        <v>17.850000000000001</v>
      </c>
      <c r="H32" s="25">
        <v>2.57</v>
      </c>
      <c r="I32" s="21"/>
      <c r="J32" s="21">
        <v>3.81</v>
      </c>
      <c r="K32" s="55">
        <v>2.8499999999999996</v>
      </c>
      <c r="L32" s="74">
        <f t="shared" si="0"/>
        <v>35.380000000000003</v>
      </c>
    </row>
    <row r="33" spans="1:12">
      <c r="A33" s="17">
        <v>30.090000000000003</v>
      </c>
      <c r="B33" s="21" t="s">
        <v>100</v>
      </c>
      <c r="C33" s="32"/>
      <c r="D33" s="23"/>
      <c r="E33" s="30"/>
      <c r="F33" s="21"/>
      <c r="G33" s="26"/>
      <c r="H33" s="39">
        <v>4.74</v>
      </c>
      <c r="I33" s="21"/>
      <c r="J33" s="21"/>
      <c r="K33" s="55">
        <v>25.35</v>
      </c>
      <c r="L33" s="74">
        <f t="shared" si="0"/>
        <v>30.090000000000003</v>
      </c>
    </row>
    <row r="34" spans="1:12">
      <c r="A34" s="17">
        <v>25.35</v>
      </c>
      <c r="B34" s="27" t="s">
        <v>98</v>
      </c>
      <c r="C34" s="32">
        <v>1.59</v>
      </c>
      <c r="D34" s="23">
        <v>1.43</v>
      </c>
      <c r="E34" s="30">
        <v>2.2599999999999998</v>
      </c>
      <c r="F34" s="21">
        <v>0.91</v>
      </c>
      <c r="G34" s="21">
        <v>5.28</v>
      </c>
      <c r="H34" s="25">
        <v>6.46</v>
      </c>
      <c r="I34" s="37">
        <v>1.81</v>
      </c>
      <c r="J34" s="38">
        <v>5.03</v>
      </c>
      <c r="K34" s="55">
        <v>0.58000000000000007</v>
      </c>
      <c r="L34" s="74">
        <f t="shared" si="0"/>
        <v>25.35</v>
      </c>
    </row>
    <row r="35" spans="1:12">
      <c r="A35" s="17">
        <v>23.28</v>
      </c>
      <c r="B35" s="27" t="s">
        <v>105</v>
      </c>
      <c r="C35" s="32">
        <v>5.2</v>
      </c>
      <c r="D35" s="23">
        <v>1.02</v>
      </c>
      <c r="E35" s="30">
        <v>3.48</v>
      </c>
      <c r="F35" s="21">
        <v>3.87</v>
      </c>
      <c r="G35" s="21">
        <v>1.93</v>
      </c>
      <c r="H35" s="25">
        <v>0.45</v>
      </c>
      <c r="I35" s="21">
        <v>0.48</v>
      </c>
      <c r="J35" s="21">
        <v>5.64</v>
      </c>
      <c r="K35" s="55">
        <v>1.21</v>
      </c>
      <c r="L35" s="74">
        <f t="shared" si="0"/>
        <v>23.28</v>
      </c>
    </row>
    <row r="36" spans="1:12">
      <c r="A36" s="17">
        <v>20.700000000000003</v>
      </c>
      <c r="B36" s="21" t="s">
        <v>61</v>
      </c>
      <c r="C36" s="22"/>
      <c r="D36" s="23">
        <v>1.4</v>
      </c>
      <c r="E36" s="24">
        <v>1.68</v>
      </c>
      <c r="F36" s="21">
        <v>0.71</v>
      </c>
      <c r="G36" s="21">
        <v>6.45</v>
      </c>
      <c r="H36" s="25">
        <v>4.54</v>
      </c>
      <c r="I36" s="21">
        <v>3.94</v>
      </c>
      <c r="J36" s="21">
        <v>1.93</v>
      </c>
      <c r="K36" s="55">
        <v>0.05</v>
      </c>
      <c r="L36" s="74">
        <f t="shared" si="0"/>
        <v>20.700000000000003</v>
      </c>
    </row>
    <row r="37" spans="1:12">
      <c r="A37" s="17">
        <v>20.290000000000003</v>
      </c>
      <c r="B37" s="21" t="s">
        <v>70</v>
      </c>
      <c r="C37" s="22">
        <v>2.3199999999999998</v>
      </c>
      <c r="D37" s="23">
        <v>2.33</v>
      </c>
      <c r="E37" s="24">
        <v>1.3</v>
      </c>
      <c r="F37" s="21">
        <v>1.28</v>
      </c>
      <c r="G37" s="21">
        <v>6.57</v>
      </c>
      <c r="H37" s="25">
        <v>1.08</v>
      </c>
      <c r="I37" s="21">
        <v>1.28</v>
      </c>
      <c r="J37" s="21">
        <v>3.6</v>
      </c>
      <c r="K37" s="55">
        <v>0.53</v>
      </c>
      <c r="L37" s="74">
        <f t="shared" ref="L37:L68" si="1">+SUM(C37:K37)</f>
        <v>20.290000000000003</v>
      </c>
    </row>
    <row r="38" spans="1:12">
      <c r="A38" s="17">
        <v>18.420000000000002</v>
      </c>
      <c r="B38" s="21" t="s">
        <v>103</v>
      </c>
      <c r="C38" s="32"/>
      <c r="D38" s="23"/>
      <c r="E38" s="40"/>
      <c r="F38" s="21"/>
      <c r="G38" s="41"/>
      <c r="H38" s="42">
        <v>7.27</v>
      </c>
      <c r="I38" s="21">
        <v>11.15</v>
      </c>
      <c r="J38" s="21"/>
      <c r="K38" s="55"/>
      <c r="L38" s="74">
        <f t="shared" si="1"/>
        <v>18.420000000000002</v>
      </c>
    </row>
    <row r="39" spans="1:12">
      <c r="A39" s="17">
        <v>8.32</v>
      </c>
      <c r="B39" s="21" t="s">
        <v>68</v>
      </c>
      <c r="C39" s="22"/>
      <c r="D39" s="23">
        <v>0.9</v>
      </c>
      <c r="E39" s="24">
        <v>0.11</v>
      </c>
      <c r="F39" s="21">
        <v>0.24</v>
      </c>
      <c r="G39" s="21">
        <v>4.2699999999999996</v>
      </c>
      <c r="H39" s="25">
        <v>0.74</v>
      </c>
      <c r="I39" s="21">
        <v>1.29</v>
      </c>
      <c r="J39" s="21">
        <v>0.77</v>
      </c>
      <c r="K39" s="55"/>
      <c r="L39" s="74">
        <f t="shared" si="1"/>
        <v>8.32</v>
      </c>
    </row>
    <row r="40" spans="1:12">
      <c r="A40" s="17">
        <v>7.07</v>
      </c>
      <c r="B40" s="27" t="s">
        <v>106</v>
      </c>
      <c r="C40" s="32"/>
      <c r="D40" s="23">
        <v>1.1399999999999999</v>
      </c>
      <c r="E40" s="40">
        <v>0.1</v>
      </c>
      <c r="F40" s="21">
        <v>0.17</v>
      </c>
      <c r="G40" s="21">
        <v>4.3</v>
      </c>
      <c r="H40" s="25">
        <v>0.89</v>
      </c>
      <c r="I40" s="21">
        <v>0.4</v>
      </c>
      <c r="J40" s="21"/>
      <c r="K40" s="55">
        <v>7.0000000000000007E-2</v>
      </c>
      <c r="L40" s="74">
        <f t="shared" si="1"/>
        <v>7.07</v>
      </c>
    </row>
    <row r="41" spans="1:12">
      <c r="A41" s="17">
        <v>6.8999999999999995</v>
      </c>
      <c r="B41" s="21" t="s">
        <v>57</v>
      </c>
      <c r="C41" s="22"/>
      <c r="D41" s="23">
        <v>0.2</v>
      </c>
      <c r="E41" s="24">
        <v>0.28999999999999998</v>
      </c>
      <c r="F41" s="21">
        <v>0.26</v>
      </c>
      <c r="G41" s="21">
        <v>5.71</v>
      </c>
      <c r="H41" s="25">
        <v>0.43</v>
      </c>
      <c r="I41" s="21"/>
      <c r="J41" s="21"/>
      <c r="K41" s="55">
        <v>0.01</v>
      </c>
      <c r="L41" s="74">
        <f t="shared" si="1"/>
        <v>6.8999999999999995</v>
      </c>
    </row>
    <row r="42" spans="1:12">
      <c r="A42" s="17">
        <v>5.9799999999999995</v>
      </c>
      <c r="B42" s="21" t="s">
        <v>95</v>
      </c>
      <c r="C42" s="34"/>
      <c r="D42" s="35">
        <v>0.89</v>
      </c>
      <c r="E42" s="24">
        <v>0.1</v>
      </c>
      <c r="F42" s="21">
        <v>0.56000000000000005</v>
      </c>
      <c r="G42" s="21">
        <v>0.63</v>
      </c>
      <c r="H42" s="25">
        <v>0.48</v>
      </c>
      <c r="I42" s="21">
        <v>0.56000000000000005</v>
      </c>
      <c r="J42" s="25">
        <v>2.7</v>
      </c>
      <c r="K42" s="55">
        <v>6.0000000000000005E-2</v>
      </c>
      <c r="L42" s="74">
        <f t="shared" si="1"/>
        <v>5.9799999999999995</v>
      </c>
    </row>
    <row r="43" spans="1:12">
      <c r="A43" s="17">
        <v>5.3199999999999994</v>
      </c>
      <c r="B43" s="21" t="s">
        <v>104</v>
      </c>
      <c r="C43" s="32"/>
      <c r="D43" s="23"/>
      <c r="E43" s="40"/>
      <c r="F43" s="21">
        <v>7.0000000000000007E-2</v>
      </c>
      <c r="G43" s="21">
        <v>7.0000000000000007E-2</v>
      </c>
      <c r="H43" s="25">
        <v>0.08</v>
      </c>
      <c r="I43" s="21"/>
      <c r="J43" s="21">
        <v>4.97</v>
      </c>
      <c r="K43" s="55">
        <v>0.13</v>
      </c>
      <c r="L43" s="74">
        <f t="shared" si="1"/>
        <v>5.3199999999999994</v>
      </c>
    </row>
    <row r="44" spans="1:12">
      <c r="A44" s="17">
        <v>4.4300000000000006</v>
      </c>
      <c r="B44" s="21" t="s">
        <v>65</v>
      </c>
      <c r="C44" s="22"/>
      <c r="D44" s="23"/>
      <c r="E44" s="24"/>
      <c r="F44" s="21">
        <v>0.51</v>
      </c>
      <c r="G44" s="21">
        <v>0.54</v>
      </c>
      <c r="H44" s="25">
        <v>2.6</v>
      </c>
      <c r="I44" s="21">
        <v>0.5</v>
      </c>
      <c r="J44" s="21"/>
      <c r="K44" s="55">
        <v>0.28000000000000003</v>
      </c>
      <c r="L44" s="74">
        <f t="shared" si="1"/>
        <v>4.4300000000000006</v>
      </c>
    </row>
    <row r="45" spans="1:12">
      <c r="A45" s="17">
        <v>3.96</v>
      </c>
      <c r="B45" s="27" t="s">
        <v>77</v>
      </c>
      <c r="C45" s="22"/>
      <c r="D45" s="23"/>
      <c r="E45" s="24"/>
      <c r="F45" s="21">
        <v>0.05</v>
      </c>
      <c r="G45" s="21">
        <v>0.03</v>
      </c>
      <c r="H45" s="25">
        <v>3.84</v>
      </c>
      <c r="I45" s="21">
        <v>0.04</v>
      </c>
      <c r="J45" s="21"/>
      <c r="K45" s="55"/>
      <c r="L45" s="74">
        <f t="shared" si="1"/>
        <v>3.96</v>
      </c>
    </row>
    <row r="46" spans="1:12">
      <c r="A46" s="17">
        <v>3.6</v>
      </c>
      <c r="B46" s="21" t="s">
        <v>87</v>
      </c>
      <c r="C46" s="22"/>
      <c r="D46" s="31">
        <v>0.12</v>
      </c>
      <c r="E46" s="24"/>
      <c r="F46" s="21">
        <v>0.36</v>
      </c>
      <c r="G46" s="21">
        <v>0.1</v>
      </c>
      <c r="H46" s="25">
        <v>0.88</v>
      </c>
      <c r="I46" s="21">
        <v>0.56000000000000005</v>
      </c>
      <c r="J46" s="21">
        <v>1.58</v>
      </c>
      <c r="K46" s="55"/>
      <c r="L46" s="74">
        <f t="shared" si="1"/>
        <v>3.6</v>
      </c>
    </row>
    <row r="47" spans="1:12">
      <c r="A47" s="17">
        <v>2.39</v>
      </c>
      <c r="B47" s="21" t="s">
        <v>85</v>
      </c>
      <c r="C47" s="22"/>
      <c r="D47" s="23"/>
      <c r="E47" s="24"/>
      <c r="F47" s="21"/>
      <c r="G47" s="26"/>
      <c r="H47" s="25">
        <v>2.04</v>
      </c>
      <c r="I47" s="21">
        <v>0.35</v>
      </c>
      <c r="J47" s="21"/>
      <c r="K47" s="55"/>
      <c r="L47" s="74">
        <f t="shared" si="1"/>
        <v>2.39</v>
      </c>
    </row>
    <row r="48" spans="1:12">
      <c r="A48" s="17">
        <v>2.17</v>
      </c>
      <c r="B48" s="27" t="s">
        <v>76</v>
      </c>
      <c r="C48" s="22"/>
      <c r="D48" s="23"/>
      <c r="E48" s="24"/>
      <c r="F48" s="21"/>
      <c r="G48" s="21"/>
      <c r="H48" s="25"/>
      <c r="I48" s="21">
        <v>0.35</v>
      </c>
      <c r="J48" s="21">
        <v>0.34</v>
      </c>
      <c r="K48" s="55">
        <v>1.48</v>
      </c>
      <c r="L48" s="74">
        <f t="shared" si="1"/>
        <v>2.17</v>
      </c>
    </row>
    <row r="49" spans="1:12">
      <c r="A49" s="17">
        <v>2.1399999999999997</v>
      </c>
      <c r="B49" s="21" t="s">
        <v>58</v>
      </c>
      <c r="C49" s="22"/>
      <c r="D49" s="23">
        <v>1</v>
      </c>
      <c r="E49" s="24"/>
      <c r="F49" s="21">
        <v>0.16</v>
      </c>
      <c r="G49" s="21">
        <v>0.67</v>
      </c>
      <c r="H49" s="25">
        <v>0.3</v>
      </c>
      <c r="I49" s="21">
        <v>0.01</v>
      </c>
      <c r="J49" s="21"/>
      <c r="K49" s="55"/>
      <c r="L49" s="74">
        <f t="shared" si="1"/>
        <v>2.1399999999999997</v>
      </c>
    </row>
    <row r="50" spans="1:12">
      <c r="A50" s="17">
        <v>2.1</v>
      </c>
      <c r="B50" s="21" t="s">
        <v>90</v>
      </c>
      <c r="C50" s="22"/>
      <c r="D50" s="31"/>
      <c r="E50" s="24"/>
      <c r="F50" s="21"/>
      <c r="G50" s="21"/>
      <c r="H50" s="25">
        <v>1.61</v>
      </c>
      <c r="I50" s="21">
        <v>0.49</v>
      </c>
      <c r="J50" s="21"/>
      <c r="K50" s="55"/>
      <c r="L50" s="74">
        <f t="shared" si="1"/>
        <v>2.1</v>
      </c>
    </row>
    <row r="51" spans="1:12">
      <c r="A51" s="17">
        <v>1.47</v>
      </c>
      <c r="B51" s="21" t="s">
        <v>96</v>
      </c>
      <c r="C51" s="34"/>
      <c r="D51" s="36"/>
      <c r="E51" s="24"/>
      <c r="F51" s="21">
        <v>0.13</v>
      </c>
      <c r="G51" s="21">
        <v>0.57999999999999996</v>
      </c>
      <c r="H51" s="25">
        <v>7.0000000000000007E-2</v>
      </c>
      <c r="I51" s="21">
        <v>0.68</v>
      </c>
      <c r="J51" s="21">
        <v>0.01</v>
      </c>
      <c r="K51" s="55"/>
      <c r="L51" s="74">
        <f t="shared" si="1"/>
        <v>1.47</v>
      </c>
    </row>
    <row r="52" spans="1:12">
      <c r="A52" s="17">
        <v>1.4500000000000002</v>
      </c>
      <c r="B52" s="21" t="s">
        <v>83</v>
      </c>
      <c r="C52" s="22"/>
      <c r="D52" s="23">
        <v>1.1200000000000001</v>
      </c>
      <c r="E52" s="24"/>
      <c r="F52" s="21">
        <v>0.01</v>
      </c>
      <c r="G52" s="21">
        <v>0.24</v>
      </c>
      <c r="H52" s="25">
        <v>0.08</v>
      </c>
      <c r="I52" s="26"/>
      <c r="J52" s="26"/>
      <c r="K52" s="55"/>
      <c r="L52" s="74">
        <f t="shared" si="1"/>
        <v>1.4500000000000002</v>
      </c>
    </row>
    <row r="53" spans="1:12">
      <c r="A53" s="17">
        <v>1.35</v>
      </c>
      <c r="B53" s="27" t="s">
        <v>75</v>
      </c>
      <c r="C53" s="22"/>
      <c r="D53" s="23">
        <v>0.33</v>
      </c>
      <c r="E53" s="24">
        <v>0.67</v>
      </c>
      <c r="F53" s="21">
        <v>0.08</v>
      </c>
      <c r="G53" s="21">
        <v>0.05</v>
      </c>
      <c r="H53" s="25">
        <v>0.21</v>
      </c>
      <c r="I53" s="21">
        <v>0.01</v>
      </c>
      <c r="J53" s="21"/>
      <c r="K53" s="55"/>
      <c r="L53" s="74">
        <f t="shared" si="1"/>
        <v>1.35</v>
      </c>
    </row>
    <row r="54" spans="1:12">
      <c r="A54" s="17">
        <v>1.1600000000000001</v>
      </c>
      <c r="B54" s="21" t="s">
        <v>47</v>
      </c>
      <c r="C54" s="22"/>
      <c r="D54" s="23"/>
      <c r="E54" s="24"/>
      <c r="F54" s="21">
        <v>0.39</v>
      </c>
      <c r="G54" s="21">
        <v>0.39</v>
      </c>
      <c r="H54" s="25">
        <v>0.04</v>
      </c>
      <c r="I54" s="21">
        <v>0.34</v>
      </c>
      <c r="J54" s="21"/>
      <c r="K54" s="55"/>
      <c r="L54" s="74">
        <f t="shared" si="1"/>
        <v>1.1600000000000001</v>
      </c>
    </row>
    <row r="55" spans="1:12">
      <c r="A55" s="17">
        <v>0.76</v>
      </c>
      <c r="B55" s="21" t="s">
        <v>91</v>
      </c>
      <c r="C55" s="22"/>
      <c r="D55" s="31"/>
      <c r="E55" s="24"/>
      <c r="F55" s="21"/>
      <c r="G55" s="21"/>
      <c r="H55" s="25"/>
      <c r="I55" s="21">
        <v>0.46</v>
      </c>
      <c r="J55" s="25">
        <v>0.3</v>
      </c>
      <c r="K55" s="55"/>
      <c r="L55" s="74">
        <f t="shared" si="1"/>
        <v>0.76</v>
      </c>
    </row>
    <row r="56" spans="1:12">
      <c r="A56" s="17">
        <v>0.75</v>
      </c>
      <c r="B56" s="21" t="s">
        <v>102</v>
      </c>
      <c r="C56" s="32"/>
      <c r="D56" s="23"/>
      <c r="E56" s="40"/>
      <c r="F56" s="21"/>
      <c r="G56" s="41"/>
      <c r="H56" s="42">
        <v>0.66</v>
      </c>
      <c r="I56" s="21"/>
      <c r="J56" s="21">
        <v>0.09</v>
      </c>
      <c r="K56" s="55"/>
      <c r="L56" s="74">
        <f t="shared" si="1"/>
        <v>0.75</v>
      </c>
    </row>
    <row r="57" spans="1:12">
      <c r="A57" s="17">
        <v>0.56999999999999995</v>
      </c>
      <c r="B57" s="21" t="s">
        <v>64</v>
      </c>
      <c r="C57" s="22"/>
      <c r="D57" s="23"/>
      <c r="E57" s="24"/>
      <c r="F57" s="21"/>
      <c r="G57" s="21"/>
      <c r="H57" s="25">
        <v>0.56999999999999995</v>
      </c>
      <c r="I57" s="21"/>
      <c r="J57" s="21"/>
      <c r="K57" s="55"/>
      <c r="L57" s="74">
        <f t="shared" si="1"/>
        <v>0.56999999999999995</v>
      </c>
    </row>
    <row r="58" spans="1:12">
      <c r="A58" s="17">
        <v>0.53</v>
      </c>
      <c r="B58" s="21" t="s">
        <v>54</v>
      </c>
      <c r="C58" s="22"/>
      <c r="D58" s="23">
        <v>0.53</v>
      </c>
      <c r="E58" s="24"/>
      <c r="F58" s="21"/>
      <c r="G58" s="21"/>
      <c r="H58" s="25"/>
      <c r="I58" s="21"/>
      <c r="J58" s="21"/>
      <c r="K58" s="55"/>
      <c r="L58" s="74">
        <f t="shared" si="1"/>
        <v>0.53</v>
      </c>
    </row>
    <row r="59" spans="1:12">
      <c r="A59" s="17">
        <v>0.44</v>
      </c>
      <c r="B59" s="21" t="s">
        <v>81</v>
      </c>
      <c r="C59" s="28"/>
      <c r="D59" s="29">
        <v>0.15</v>
      </c>
      <c r="E59" s="24"/>
      <c r="F59" s="21">
        <v>0.02</v>
      </c>
      <c r="G59" s="21">
        <v>0.23</v>
      </c>
      <c r="H59" s="25">
        <v>0.04</v>
      </c>
      <c r="I59" s="21"/>
      <c r="J59" s="21"/>
      <c r="K59" s="55"/>
      <c r="L59" s="74">
        <f t="shared" si="1"/>
        <v>0.44</v>
      </c>
    </row>
    <row r="60" spans="1:12">
      <c r="A60" s="17">
        <v>0.36</v>
      </c>
      <c r="B60" s="21" t="s">
        <v>55</v>
      </c>
      <c r="C60" s="22"/>
      <c r="D60" s="23"/>
      <c r="E60" s="24"/>
      <c r="F60" s="21"/>
      <c r="G60" s="21">
        <v>0.24</v>
      </c>
      <c r="H60" s="25">
        <v>0.12</v>
      </c>
      <c r="I60" s="21"/>
      <c r="J60" s="21"/>
      <c r="K60" s="55"/>
      <c r="L60" s="74">
        <f t="shared" si="1"/>
        <v>0.36</v>
      </c>
    </row>
    <row r="61" spans="1:12">
      <c r="A61" s="17">
        <v>0.26</v>
      </c>
      <c r="B61" s="21" t="s">
        <v>88</v>
      </c>
      <c r="C61" s="22"/>
      <c r="D61" s="31"/>
      <c r="E61" s="24"/>
      <c r="F61" s="21">
        <v>0.06</v>
      </c>
      <c r="G61" s="21">
        <v>0.2</v>
      </c>
      <c r="H61" s="25"/>
      <c r="I61" s="21"/>
      <c r="J61" s="21"/>
      <c r="K61" s="55"/>
      <c r="L61" s="74">
        <f t="shared" si="1"/>
        <v>0.26</v>
      </c>
    </row>
    <row r="62" spans="1:12">
      <c r="A62" s="17">
        <v>0.24999999999999997</v>
      </c>
      <c r="B62" s="27" t="s">
        <v>79</v>
      </c>
      <c r="C62" s="22"/>
      <c r="D62" s="23"/>
      <c r="E62" s="24"/>
      <c r="F62" s="21">
        <v>0.02</v>
      </c>
      <c r="G62" s="21">
        <v>0.21</v>
      </c>
      <c r="H62" s="25">
        <v>0.02</v>
      </c>
      <c r="I62" s="21"/>
      <c r="J62" s="21"/>
      <c r="K62" s="55"/>
      <c r="L62" s="74">
        <f t="shared" si="1"/>
        <v>0.24999999999999997</v>
      </c>
    </row>
    <row r="63" spans="1:12">
      <c r="A63" s="17">
        <v>0.18</v>
      </c>
      <c r="B63" s="21" t="s">
        <v>63</v>
      </c>
      <c r="C63" s="22"/>
      <c r="D63" s="23"/>
      <c r="E63" s="24"/>
      <c r="F63" s="21">
        <v>0.02</v>
      </c>
      <c r="G63" s="21">
        <v>0.11</v>
      </c>
      <c r="H63" s="25"/>
      <c r="I63" s="21">
        <v>0.05</v>
      </c>
      <c r="J63" s="21"/>
      <c r="K63" s="55"/>
      <c r="L63" s="74">
        <f t="shared" si="1"/>
        <v>0.18</v>
      </c>
    </row>
    <row r="64" spans="1:12">
      <c r="A64" s="17">
        <v>0.17</v>
      </c>
      <c r="B64" s="21" t="s">
        <v>46</v>
      </c>
      <c r="C64" s="22"/>
      <c r="D64" s="23"/>
      <c r="E64" s="24"/>
      <c r="F64" s="21">
        <v>0.1</v>
      </c>
      <c r="G64" s="21">
        <v>7.0000000000000007E-2</v>
      </c>
      <c r="H64" s="25"/>
      <c r="I64" s="21"/>
      <c r="J64" s="21"/>
      <c r="K64" s="55"/>
      <c r="L64" s="74">
        <f t="shared" si="1"/>
        <v>0.17</v>
      </c>
    </row>
    <row r="65" spans="1:13">
      <c r="A65" s="17">
        <v>0.05</v>
      </c>
      <c r="B65" s="21" t="s">
        <v>43</v>
      </c>
      <c r="C65" s="22"/>
      <c r="D65" s="23"/>
      <c r="E65" s="24"/>
      <c r="F65" s="21">
        <v>0.04</v>
      </c>
      <c r="G65" s="21"/>
      <c r="H65" s="21"/>
      <c r="I65" s="21">
        <v>0.01</v>
      </c>
      <c r="J65" s="21"/>
      <c r="K65" s="55"/>
      <c r="L65" s="74">
        <f t="shared" si="1"/>
        <v>0.05</v>
      </c>
    </row>
    <row r="66" spans="1:13">
      <c r="A66" s="17">
        <v>0.04</v>
      </c>
      <c r="B66" s="27" t="s">
        <v>78</v>
      </c>
      <c r="C66" s="22"/>
      <c r="D66" s="23"/>
      <c r="E66" s="24"/>
      <c r="F66" s="21"/>
      <c r="G66" s="21">
        <v>0.04</v>
      </c>
      <c r="H66" s="25"/>
      <c r="I66" s="21"/>
      <c r="J66" s="21"/>
      <c r="K66" s="55"/>
      <c r="L66" s="74">
        <f t="shared" si="1"/>
        <v>0.04</v>
      </c>
    </row>
    <row r="67" spans="1:13">
      <c r="A67" s="17">
        <v>0.02</v>
      </c>
      <c r="B67" s="21" t="s">
        <v>48</v>
      </c>
      <c r="C67" s="22"/>
      <c r="D67" s="23"/>
      <c r="E67" s="24"/>
      <c r="F67" s="21"/>
      <c r="G67" s="21"/>
      <c r="H67" s="25"/>
      <c r="I67" s="21"/>
      <c r="J67" s="21"/>
      <c r="K67" s="55">
        <v>0.02</v>
      </c>
      <c r="L67" s="74">
        <f t="shared" si="1"/>
        <v>0.02</v>
      </c>
    </row>
    <row r="68" spans="1:13">
      <c r="A68" s="17">
        <v>0.02</v>
      </c>
      <c r="B68" s="21" t="s">
        <v>89</v>
      </c>
      <c r="C68" s="22"/>
      <c r="D68" s="31"/>
      <c r="E68" s="24"/>
      <c r="F68" s="21"/>
      <c r="G68" s="21"/>
      <c r="H68" s="25"/>
      <c r="I68" s="21">
        <v>0.02</v>
      </c>
      <c r="J68" s="21"/>
      <c r="K68" s="55"/>
      <c r="L68" s="74">
        <f t="shared" si="1"/>
        <v>0.02</v>
      </c>
    </row>
    <row r="69" spans="1:13">
      <c r="A69" s="17">
        <v>0.01</v>
      </c>
      <c r="B69" s="21" t="s">
        <v>66</v>
      </c>
      <c r="C69" s="22"/>
      <c r="D69" s="23"/>
      <c r="E69" s="24"/>
      <c r="F69" s="21"/>
      <c r="G69" s="21"/>
      <c r="H69" s="25"/>
      <c r="I69" s="21">
        <v>0.01</v>
      </c>
      <c r="J69" s="21"/>
      <c r="K69" s="55"/>
      <c r="L69" s="74">
        <f t="shared" ref="L69:L72" si="2">+SUM(C69:K69)</f>
        <v>0.01</v>
      </c>
    </row>
    <row r="70" spans="1:13">
      <c r="A70" s="17">
        <v>0.01</v>
      </c>
      <c r="B70" s="21" t="s">
        <v>67</v>
      </c>
      <c r="C70" s="22"/>
      <c r="D70" s="23"/>
      <c r="E70" s="24"/>
      <c r="F70" s="21"/>
      <c r="G70" s="21"/>
      <c r="H70" s="25"/>
      <c r="I70" s="21">
        <v>0.01</v>
      </c>
      <c r="J70" s="21"/>
      <c r="K70" s="55"/>
      <c r="L70" s="74">
        <f t="shared" si="2"/>
        <v>0.01</v>
      </c>
    </row>
    <row r="71" spans="1:13">
      <c r="A71" s="17">
        <v>0</v>
      </c>
      <c r="B71" s="21" t="s">
        <v>56</v>
      </c>
      <c r="C71" s="22"/>
      <c r="D71" s="23"/>
      <c r="E71" s="24"/>
      <c r="F71" s="21"/>
      <c r="G71" s="21"/>
      <c r="H71" s="25"/>
      <c r="I71" s="21"/>
      <c r="J71" s="21"/>
      <c r="K71" s="55"/>
      <c r="L71" s="74">
        <f t="shared" si="2"/>
        <v>0</v>
      </c>
    </row>
    <row r="72" spans="1:13">
      <c r="A72" s="17">
        <v>0</v>
      </c>
      <c r="B72" s="21" t="s">
        <v>93</v>
      </c>
      <c r="C72" s="22"/>
      <c r="D72" s="23"/>
      <c r="E72" s="24"/>
      <c r="F72" s="21"/>
      <c r="G72" s="21"/>
      <c r="H72" s="25"/>
      <c r="I72" s="21"/>
      <c r="J72" s="21"/>
      <c r="K72" s="55"/>
      <c r="L72" s="74">
        <f t="shared" si="2"/>
        <v>0</v>
      </c>
    </row>
    <row r="73" spans="1:13">
      <c r="C73" s="103">
        <f>+SUM(C6:C72)</f>
        <v>9735.6099999999988</v>
      </c>
      <c r="D73" s="103">
        <f t="shared" ref="D73:J73" si="3">+SUM(D6:D72)</f>
        <v>16467.070000000003</v>
      </c>
      <c r="E73" s="103">
        <f t="shared" si="3"/>
        <v>16862.709999999995</v>
      </c>
      <c r="F73" s="103">
        <f t="shared" si="3"/>
        <v>13462.830000000002</v>
      </c>
      <c r="G73" s="103">
        <f t="shared" si="3"/>
        <v>15376.619999999999</v>
      </c>
      <c r="H73" s="103">
        <f t="shared" si="3"/>
        <v>7213.6899999999987</v>
      </c>
      <c r="I73" s="103">
        <f t="shared" si="3"/>
        <v>6814.0800000000008</v>
      </c>
      <c r="J73" s="103">
        <f t="shared" si="3"/>
        <v>5615.6000000000031</v>
      </c>
    </row>
    <row r="79" spans="1:13">
      <c r="D79" s="80">
        <v>2005</v>
      </c>
      <c r="E79" s="80">
        <v>2006</v>
      </c>
      <c r="F79" s="80">
        <v>2007</v>
      </c>
      <c r="G79" s="80">
        <v>2008</v>
      </c>
      <c r="H79" s="80">
        <v>2009</v>
      </c>
      <c r="I79" s="80">
        <v>2010</v>
      </c>
      <c r="J79" s="80">
        <v>2011</v>
      </c>
      <c r="K79" s="81">
        <v>2012</v>
      </c>
      <c r="L79" s="82">
        <v>2013</v>
      </c>
    </row>
    <row r="80" spans="1:13">
      <c r="A80">
        <v>1</v>
      </c>
      <c r="B80" s="17">
        <v>37380.47</v>
      </c>
      <c r="C80" s="94" t="s">
        <v>51</v>
      </c>
      <c r="D80" s="22">
        <v>4416.4799999999996</v>
      </c>
      <c r="E80" s="22">
        <v>8252.58</v>
      </c>
      <c r="F80" s="98">
        <v>7152.32</v>
      </c>
      <c r="G80" s="94">
        <v>8169.69</v>
      </c>
      <c r="H80" s="98">
        <v>7780.93</v>
      </c>
      <c r="I80" s="95">
        <v>281.17</v>
      </c>
      <c r="J80" s="98">
        <v>1198.92</v>
      </c>
      <c r="K80" s="98">
        <v>86.58</v>
      </c>
      <c r="L80" s="94">
        <v>41.800000000000011</v>
      </c>
      <c r="M80" s="74">
        <f t="shared" ref="M80:M89" si="4">+SUM(D80:L80)</f>
        <v>37380.47</v>
      </c>
    </row>
    <row r="81" spans="1:13">
      <c r="A81">
        <v>1</v>
      </c>
      <c r="B81" s="17">
        <v>15718.57</v>
      </c>
      <c r="C81" s="21" t="s">
        <v>84</v>
      </c>
      <c r="D81" s="22">
        <v>1590.42</v>
      </c>
      <c r="E81" s="23">
        <v>1981.99</v>
      </c>
      <c r="F81" s="24">
        <v>1651.65</v>
      </c>
      <c r="G81" s="21">
        <v>1723.01</v>
      </c>
      <c r="H81" s="26">
        <v>1561.72</v>
      </c>
      <c r="I81" s="25">
        <v>2197.1</v>
      </c>
      <c r="J81" s="21">
        <v>1280.93</v>
      </c>
      <c r="K81" s="21">
        <v>1664.79</v>
      </c>
      <c r="L81" s="83">
        <v>2066.96</v>
      </c>
      <c r="M81" s="74">
        <f t="shared" si="4"/>
        <v>15718.57</v>
      </c>
    </row>
    <row r="82" spans="1:13">
      <c r="A82">
        <v>1</v>
      </c>
      <c r="B82" s="17">
        <v>14541.079999999998</v>
      </c>
      <c r="C82" s="21" t="s">
        <v>69</v>
      </c>
      <c r="D82" s="22">
        <v>1649.38</v>
      </c>
      <c r="E82" s="23">
        <v>4776.1099999999997</v>
      </c>
      <c r="F82" s="24">
        <v>6137.38</v>
      </c>
      <c r="G82" s="21">
        <v>1251.27</v>
      </c>
      <c r="H82" s="21">
        <v>179.13</v>
      </c>
      <c r="I82" s="25">
        <v>23.2</v>
      </c>
      <c r="J82" s="21">
        <v>226.23</v>
      </c>
      <c r="K82" s="21">
        <v>287.25</v>
      </c>
      <c r="L82" s="55">
        <v>11.129999999999999</v>
      </c>
      <c r="M82" s="74">
        <f t="shared" si="4"/>
        <v>14541.079999999998</v>
      </c>
    </row>
    <row r="83" spans="1:13">
      <c r="A83">
        <v>1</v>
      </c>
      <c r="B83" s="17">
        <v>7587.44</v>
      </c>
      <c r="C83" s="21" t="s">
        <v>134</v>
      </c>
      <c r="D83" s="32">
        <v>630.28</v>
      </c>
      <c r="E83" s="23">
        <v>658.58</v>
      </c>
      <c r="F83" s="40">
        <v>763.07999999999993</v>
      </c>
      <c r="G83" s="21">
        <v>819.01</v>
      </c>
      <c r="H83" s="26">
        <v>1757.98</v>
      </c>
      <c r="I83" s="39">
        <v>2341.1499999999996</v>
      </c>
      <c r="J83" s="21">
        <v>1959.21</v>
      </c>
      <c r="K83" s="26">
        <v>1739.34</v>
      </c>
      <c r="L83" s="55">
        <v>362.46000000000004</v>
      </c>
      <c r="M83" s="74">
        <f t="shared" si="4"/>
        <v>11031.09</v>
      </c>
    </row>
    <row r="84" spans="1:13">
      <c r="A84">
        <v>1</v>
      </c>
      <c r="B84" s="17">
        <v>3298.3699999999994</v>
      </c>
      <c r="C84" s="21" t="s">
        <v>52</v>
      </c>
      <c r="D84" s="22">
        <v>323.5</v>
      </c>
      <c r="E84" s="23">
        <v>283.33</v>
      </c>
      <c r="F84" s="24">
        <v>494.2</v>
      </c>
      <c r="G84" s="21">
        <v>529.92999999999995</v>
      </c>
      <c r="H84" s="21">
        <v>590.20000000000005</v>
      </c>
      <c r="I84" s="25">
        <v>520.64</v>
      </c>
      <c r="J84" s="21">
        <v>365.11</v>
      </c>
      <c r="K84" s="21">
        <v>111.72</v>
      </c>
      <c r="L84" s="55">
        <v>79.739999999999995</v>
      </c>
      <c r="M84" s="74">
        <f t="shared" si="4"/>
        <v>3298.3699999999994</v>
      </c>
    </row>
    <row r="85" spans="1:13">
      <c r="A85">
        <v>1</v>
      </c>
      <c r="B85" s="17">
        <v>2268.29</v>
      </c>
      <c r="C85" s="21" t="s">
        <v>82</v>
      </c>
      <c r="D85" s="22">
        <v>120.47</v>
      </c>
      <c r="E85" s="23">
        <v>124.35</v>
      </c>
      <c r="F85" s="24">
        <v>30.95</v>
      </c>
      <c r="G85" s="21">
        <v>94.51</v>
      </c>
      <c r="H85" s="21">
        <v>531.99</v>
      </c>
      <c r="I85" s="25">
        <v>258.70999999999998</v>
      </c>
      <c r="J85" s="21">
        <v>479.75</v>
      </c>
      <c r="K85" s="21">
        <v>219.95</v>
      </c>
      <c r="L85" s="20">
        <v>407.61</v>
      </c>
      <c r="M85" s="74">
        <f t="shared" si="4"/>
        <v>2268.29</v>
      </c>
    </row>
    <row r="86" spans="1:13">
      <c r="A86">
        <v>1</v>
      </c>
      <c r="B86" s="17">
        <v>2053.4300000000003</v>
      </c>
      <c r="C86" s="27" t="s">
        <v>74</v>
      </c>
      <c r="D86" s="22">
        <v>522.51</v>
      </c>
      <c r="E86" s="23">
        <v>71.209999999999994</v>
      </c>
      <c r="F86" s="24">
        <v>206.62</v>
      </c>
      <c r="G86" s="21">
        <v>253.04</v>
      </c>
      <c r="H86" s="21">
        <v>423.69</v>
      </c>
      <c r="I86" s="25">
        <v>262.91000000000003</v>
      </c>
      <c r="J86" s="21">
        <v>69.58</v>
      </c>
      <c r="K86" s="21">
        <v>185.05</v>
      </c>
      <c r="L86" s="83">
        <v>58.82</v>
      </c>
      <c r="M86" s="74">
        <f t="shared" si="4"/>
        <v>2053.4300000000003</v>
      </c>
    </row>
    <row r="87" spans="1:13">
      <c r="A87">
        <v>1</v>
      </c>
      <c r="B87" s="17">
        <v>1612.09</v>
      </c>
      <c r="C87" s="21" t="s">
        <v>72</v>
      </c>
      <c r="D87" s="22"/>
      <c r="E87" s="23">
        <v>74.8</v>
      </c>
      <c r="F87" s="24">
        <v>73.209999999999994</v>
      </c>
      <c r="G87" s="21">
        <v>253.59</v>
      </c>
      <c r="H87" s="21">
        <v>953.5</v>
      </c>
      <c r="I87" s="25">
        <v>41.32</v>
      </c>
      <c r="J87" s="21"/>
      <c r="K87" s="21">
        <v>100.22</v>
      </c>
      <c r="L87" s="55">
        <v>115.45</v>
      </c>
      <c r="M87" s="74">
        <f t="shared" si="4"/>
        <v>1612.09</v>
      </c>
    </row>
    <row r="88" spans="1:13">
      <c r="A88">
        <v>1</v>
      </c>
      <c r="B88" s="17">
        <v>1293.5899999999999</v>
      </c>
      <c r="C88" s="21" t="s">
        <v>50</v>
      </c>
      <c r="D88" s="22">
        <v>7.54</v>
      </c>
      <c r="E88" s="23">
        <v>74.98</v>
      </c>
      <c r="F88" s="24">
        <v>51.75</v>
      </c>
      <c r="G88" s="21">
        <v>79.33</v>
      </c>
      <c r="H88" s="21">
        <v>721.4</v>
      </c>
      <c r="I88" s="25">
        <v>225.08</v>
      </c>
      <c r="J88" s="21">
        <v>35.729999999999997</v>
      </c>
      <c r="K88" s="21">
        <v>95.27</v>
      </c>
      <c r="L88" s="55">
        <v>2.5100000000000002</v>
      </c>
      <c r="M88" s="74">
        <f t="shared" si="4"/>
        <v>1293.5899999999999</v>
      </c>
    </row>
    <row r="89" spans="1:13">
      <c r="A89">
        <v>1</v>
      </c>
      <c r="B89" s="17">
        <v>1076.42</v>
      </c>
      <c r="C89" s="21" t="s">
        <v>92</v>
      </c>
      <c r="D89" s="22"/>
      <c r="E89" s="23"/>
      <c r="F89" s="24"/>
      <c r="G89" s="21"/>
      <c r="H89" s="21"/>
      <c r="I89" s="25">
        <v>467.1</v>
      </c>
      <c r="J89" s="21">
        <v>580.28</v>
      </c>
      <c r="K89" s="21">
        <v>29.04</v>
      </c>
      <c r="L89" s="55"/>
      <c r="M89" s="74">
        <f t="shared" si="4"/>
        <v>1076.42</v>
      </c>
    </row>
    <row r="90" spans="1:13">
      <c r="A90">
        <f>SUM(A80:A89)</f>
        <v>10</v>
      </c>
      <c r="B90" s="92"/>
      <c r="C90" s="94" t="s">
        <v>132</v>
      </c>
      <c r="D90" s="22">
        <v>475.03</v>
      </c>
      <c r="E90" s="22">
        <v>169.14000000000004</v>
      </c>
      <c r="F90" s="98">
        <v>301.55000000000013</v>
      </c>
      <c r="G90" s="94">
        <v>289.45</v>
      </c>
      <c r="H90" s="94">
        <v>876.08000000000015</v>
      </c>
      <c r="I90" s="95">
        <v>595.31000000000029</v>
      </c>
      <c r="J90" s="94">
        <v>618.3399999999998</v>
      </c>
      <c r="K90" s="94">
        <v>1096.3899999999999</v>
      </c>
      <c r="L90" s="94">
        <v>220.72</v>
      </c>
      <c r="M90" s="74"/>
    </row>
    <row r="91" spans="1:13">
      <c r="B91" s="92"/>
      <c r="C91" s="94"/>
      <c r="D91" s="22"/>
      <c r="E91" s="22"/>
      <c r="F91" s="98"/>
      <c r="G91" s="94"/>
      <c r="H91" s="94"/>
      <c r="I91" s="95"/>
      <c r="J91" s="94"/>
      <c r="K91" s="94"/>
      <c r="L91" s="94"/>
      <c r="M91" s="74"/>
    </row>
    <row r="92" spans="1:13">
      <c r="B92" s="92"/>
      <c r="C92" s="94"/>
      <c r="D92" s="22"/>
      <c r="E92" s="22"/>
      <c r="F92" s="98"/>
      <c r="G92" s="94"/>
      <c r="H92" s="94"/>
      <c r="I92" s="95"/>
      <c r="J92" s="94"/>
      <c r="K92" s="94"/>
      <c r="L92" s="94"/>
      <c r="M92" s="74"/>
    </row>
    <row r="93" spans="1:13">
      <c r="B93" s="92"/>
      <c r="C93" s="94"/>
      <c r="D93" s="22"/>
      <c r="E93" s="22"/>
      <c r="F93" s="98"/>
      <c r="G93" s="94"/>
      <c r="H93" s="94"/>
      <c r="I93" s="95"/>
      <c r="J93" s="94"/>
      <c r="K93" s="94"/>
      <c r="L93" s="94"/>
      <c r="M93" s="74"/>
    </row>
    <row r="94" spans="1:13">
      <c r="B94" s="92"/>
      <c r="C94" s="94"/>
      <c r="D94" s="22"/>
      <c r="E94" s="22"/>
      <c r="F94" s="98"/>
      <c r="G94" s="94"/>
      <c r="H94" s="94"/>
      <c r="I94" s="95"/>
      <c r="J94" s="94"/>
      <c r="K94" s="94"/>
      <c r="L94" s="94"/>
      <c r="M94" s="74"/>
    </row>
    <row r="95" spans="1:13">
      <c r="B95" s="92"/>
      <c r="C95" s="94"/>
      <c r="D95" s="22"/>
      <c r="E95" s="22"/>
      <c r="F95" s="98"/>
      <c r="G95" s="94"/>
      <c r="H95" s="94"/>
      <c r="I95" s="95"/>
      <c r="J95" s="94"/>
      <c r="K95" s="94"/>
      <c r="L95" s="94"/>
      <c r="M95" s="74"/>
    </row>
    <row r="96" spans="1:13">
      <c r="B96" s="92"/>
      <c r="C96" s="94"/>
      <c r="D96" s="22"/>
      <c r="E96" s="22"/>
      <c r="F96" s="98"/>
      <c r="G96" s="94"/>
      <c r="H96" s="94"/>
      <c r="I96" s="95"/>
      <c r="J96" s="94"/>
      <c r="K96" s="94"/>
      <c r="L96" s="94"/>
      <c r="M96" s="74"/>
    </row>
    <row r="97" spans="2:13">
      <c r="B97" s="92"/>
      <c r="C97" s="94"/>
      <c r="D97" s="22"/>
      <c r="E97" s="22"/>
      <c r="F97" s="98"/>
      <c r="G97" s="94"/>
      <c r="H97" s="94"/>
      <c r="I97" s="95"/>
      <c r="J97" s="94"/>
      <c r="K97" s="94"/>
      <c r="L97" s="94"/>
      <c r="M97" s="74"/>
    </row>
    <row r="98" spans="2:13">
      <c r="B98" s="92"/>
      <c r="C98" s="94"/>
      <c r="D98" s="22"/>
      <c r="E98" s="22"/>
      <c r="F98" s="98"/>
      <c r="G98" s="94"/>
      <c r="H98" s="94"/>
      <c r="I98" s="95"/>
      <c r="J98" s="94"/>
      <c r="K98" s="94"/>
      <c r="L98" s="94"/>
      <c r="M98" s="74"/>
    </row>
    <row r="99" spans="2:13">
      <c r="B99" s="92"/>
      <c r="C99" s="94"/>
      <c r="D99" s="22"/>
      <c r="E99" s="22"/>
      <c r="F99" s="98"/>
      <c r="G99" s="94"/>
      <c r="H99" s="94"/>
      <c r="I99" s="95"/>
      <c r="J99" s="94"/>
      <c r="K99" s="94"/>
      <c r="L99" s="94"/>
      <c r="M99" s="74"/>
    </row>
    <row r="100" spans="2:13">
      <c r="B100" s="92"/>
      <c r="C100" s="94"/>
      <c r="D100" s="22"/>
      <c r="E100" s="22"/>
      <c r="F100" s="98"/>
      <c r="G100" s="94"/>
      <c r="H100" s="94"/>
      <c r="I100" s="95"/>
      <c r="J100" s="94"/>
      <c r="K100" s="94"/>
      <c r="L100" s="94"/>
      <c r="M100" s="74"/>
    </row>
    <row r="101" spans="2:13">
      <c r="B101" s="92"/>
      <c r="C101" s="94"/>
      <c r="D101" s="22"/>
      <c r="E101" s="22"/>
      <c r="F101" s="98"/>
      <c r="G101" s="94"/>
      <c r="H101" s="94"/>
      <c r="I101" s="95"/>
      <c r="J101" s="94"/>
      <c r="K101" s="94"/>
      <c r="L101" s="94"/>
      <c r="M101" s="74"/>
    </row>
    <row r="102" spans="2:13">
      <c r="B102" s="92"/>
      <c r="C102" s="94"/>
      <c r="D102" s="22"/>
      <c r="E102" s="22"/>
      <c r="F102" s="98"/>
      <c r="G102" s="94"/>
      <c r="H102" s="94"/>
      <c r="I102" s="95"/>
      <c r="J102" s="94"/>
      <c r="K102" s="94"/>
      <c r="L102" s="94"/>
      <c r="M102" s="74"/>
    </row>
    <row r="103" spans="2:13">
      <c r="B103" s="92"/>
      <c r="C103" s="94"/>
      <c r="D103" s="22"/>
      <c r="E103" s="22"/>
      <c r="F103" s="98"/>
      <c r="G103" s="94"/>
      <c r="H103" s="94"/>
      <c r="I103" s="95"/>
      <c r="J103" s="94"/>
      <c r="K103" s="94"/>
      <c r="L103" s="94"/>
      <c r="M103" s="74"/>
    </row>
    <row r="104" spans="2:13">
      <c r="B104" s="92"/>
      <c r="C104" s="94"/>
      <c r="D104" s="22"/>
      <c r="E104" s="22"/>
      <c r="F104" s="98"/>
      <c r="G104" s="94"/>
      <c r="H104" s="94"/>
      <c r="I104" s="95"/>
      <c r="J104" s="94"/>
      <c r="K104" s="94"/>
      <c r="L104" s="94"/>
      <c r="M104" s="74"/>
    </row>
    <row r="105" spans="2:13">
      <c r="B105" s="92"/>
      <c r="C105" s="94"/>
      <c r="D105" s="22"/>
      <c r="E105" s="22"/>
      <c r="F105" s="98"/>
      <c r="G105" s="94"/>
      <c r="H105" s="94"/>
      <c r="I105" s="95"/>
      <c r="J105" s="94"/>
      <c r="K105" s="94"/>
      <c r="L105" s="94"/>
      <c r="M105" s="74"/>
    </row>
    <row r="106" spans="2:13">
      <c r="B106" s="92"/>
      <c r="C106" s="94"/>
      <c r="D106" s="22"/>
      <c r="E106" s="22"/>
      <c r="F106" s="98"/>
      <c r="G106" s="94"/>
      <c r="H106" s="94"/>
      <c r="I106" s="95"/>
      <c r="J106" s="94"/>
      <c r="K106" s="94"/>
      <c r="L106" s="94"/>
      <c r="M106" s="74"/>
    </row>
    <row r="107" spans="2:13">
      <c r="B107" s="92"/>
      <c r="C107" s="94"/>
      <c r="D107" s="22"/>
      <c r="E107" s="22"/>
      <c r="F107" s="98"/>
      <c r="G107" s="94"/>
      <c r="H107" s="94"/>
      <c r="I107" s="95"/>
      <c r="J107" s="94"/>
      <c r="K107" s="94"/>
      <c r="L107" s="94"/>
      <c r="M107" s="74"/>
    </row>
    <row r="108" spans="2:13">
      <c r="B108" s="92"/>
      <c r="C108" s="94"/>
      <c r="D108" s="22"/>
      <c r="E108" s="22"/>
      <c r="F108" s="98"/>
      <c r="G108" s="94"/>
      <c r="H108" s="94"/>
      <c r="I108" s="95"/>
      <c r="J108" s="94"/>
      <c r="K108" s="94"/>
      <c r="L108" s="94"/>
      <c r="M108" s="74"/>
    </row>
    <row r="109" spans="2:13">
      <c r="B109" s="92"/>
      <c r="C109" s="94"/>
      <c r="D109" s="22"/>
      <c r="E109" s="22"/>
      <c r="F109" s="98"/>
      <c r="G109" s="94"/>
      <c r="H109" s="94"/>
      <c r="I109" s="95"/>
      <c r="J109" s="94"/>
      <c r="K109" s="94"/>
      <c r="L109" s="94"/>
      <c r="M109" s="74"/>
    </row>
    <row r="110" spans="2:13">
      <c r="B110" s="92"/>
      <c r="C110" s="94"/>
      <c r="D110" s="22"/>
      <c r="E110" s="22"/>
      <c r="F110" s="98"/>
      <c r="G110" s="94"/>
      <c r="H110" s="94"/>
      <c r="I110" s="95"/>
      <c r="J110" s="94"/>
      <c r="K110" s="94"/>
      <c r="L110" s="94"/>
      <c r="M110" s="74"/>
    </row>
    <row r="111" spans="2:13">
      <c r="B111" s="92"/>
      <c r="C111" s="94"/>
      <c r="D111" s="22"/>
      <c r="E111" s="22"/>
      <c r="F111" s="98"/>
      <c r="G111" s="94"/>
      <c r="H111" s="94"/>
      <c r="I111" s="95"/>
      <c r="J111" s="94"/>
      <c r="K111" s="94"/>
      <c r="L111" s="94"/>
      <c r="M111" s="74"/>
    </row>
    <row r="112" spans="2:13">
      <c r="B112" s="92"/>
      <c r="C112" s="94"/>
      <c r="D112" s="22"/>
      <c r="E112" s="22"/>
      <c r="F112" s="98"/>
      <c r="G112" s="94"/>
      <c r="H112" s="94"/>
      <c r="I112" s="95"/>
      <c r="J112" s="94"/>
      <c r="K112" s="94"/>
      <c r="L112" s="94"/>
      <c r="M112" s="74"/>
    </row>
    <row r="113" spans="1:13">
      <c r="B113" s="92"/>
      <c r="C113" s="94"/>
      <c r="D113" s="22"/>
      <c r="E113" s="22"/>
      <c r="F113" s="98"/>
      <c r="G113" s="94"/>
      <c r="H113" s="94"/>
      <c r="I113" s="95"/>
      <c r="J113" s="94"/>
      <c r="K113" s="94"/>
      <c r="L113" s="94"/>
      <c r="M113" s="74"/>
    </row>
    <row r="114" spans="1:13">
      <c r="B114" s="92"/>
      <c r="C114" s="94"/>
      <c r="D114" s="22"/>
      <c r="E114" s="22"/>
      <c r="F114" s="98"/>
      <c r="G114" s="94"/>
      <c r="H114" s="94"/>
      <c r="I114" s="95"/>
      <c r="J114" s="94"/>
      <c r="K114" s="94"/>
      <c r="L114" s="94"/>
      <c r="M114" s="74"/>
    </row>
    <row r="115" spans="1:13">
      <c r="B115" s="92"/>
      <c r="C115" s="94"/>
      <c r="D115" s="22"/>
      <c r="E115" s="22"/>
      <c r="F115" s="98"/>
      <c r="G115" s="94"/>
      <c r="H115" s="94"/>
      <c r="I115" s="95"/>
      <c r="J115" s="94"/>
      <c r="K115" s="94"/>
      <c r="L115" s="94"/>
      <c r="M115" s="74"/>
    </row>
    <row r="116" spans="1:13">
      <c r="B116" s="92"/>
      <c r="C116" s="94"/>
      <c r="D116" s="22"/>
      <c r="E116" s="22"/>
      <c r="F116" s="98"/>
      <c r="G116" s="94"/>
      <c r="H116" s="94"/>
      <c r="I116" s="95"/>
      <c r="J116" s="94"/>
      <c r="K116" s="94"/>
      <c r="L116" s="94"/>
      <c r="M116" s="74"/>
    </row>
    <row r="117" spans="1:13">
      <c r="B117" s="92"/>
      <c r="C117" s="94"/>
      <c r="D117" s="22"/>
      <c r="E117" s="22"/>
      <c r="F117" s="98"/>
      <c r="G117" s="94"/>
      <c r="H117" s="94"/>
      <c r="I117" s="95"/>
      <c r="J117" s="94"/>
      <c r="K117" s="94"/>
      <c r="L117" s="94"/>
      <c r="M117" s="74"/>
    </row>
    <row r="118" spans="1:13">
      <c r="B118" s="92"/>
      <c r="C118" s="94"/>
      <c r="D118" s="22"/>
      <c r="E118" s="22"/>
      <c r="F118" s="98"/>
      <c r="G118" s="94"/>
      <c r="H118" s="94"/>
      <c r="I118" s="95"/>
      <c r="J118" s="94"/>
      <c r="K118" s="94"/>
      <c r="L118" s="94"/>
      <c r="M118" s="74"/>
    </row>
    <row r="119" spans="1:13">
      <c r="B119" s="92"/>
      <c r="C119" s="94"/>
      <c r="D119" s="22"/>
      <c r="E119" s="22"/>
      <c r="F119" s="98"/>
      <c r="G119" s="94"/>
      <c r="H119" s="94"/>
      <c r="I119" s="95"/>
      <c r="J119" s="94"/>
      <c r="K119" s="94"/>
      <c r="L119" s="94"/>
      <c r="M119" s="74"/>
    </row>
    <row r="120" spans="1:13">
      <c r="B120" s="92"/>
      <c r="C120" s="94"/>
      <c r="D120" s="22"/>
      <c r="E120" s="22"/>
      <c r="F120" s="98"/>
      <c r="G120" s="94"/>
      <c r="H120" s="94"/>
      <c r="I120" s="95"/>
      <c r="J120" s="94"/>
      <c r="K120" s="94"/>
      <c r="L120" s="94"/>
      <c r="M120" s="74"/>
    </row>
    <row r="121" spans="1:13">
      <c r="B121" s="92"/>
      <c r="C121" s="94"/>
      <c r="D121" s="22"/>
      <c r="E121" s="22"/>
      <c r="F121" s="98"/>
      <c r="G121" s="94"/>
      <c r="H121" s="94"/>
      <c r="I121" s="95"/>
      <c r="J121" s="94"/>
      <c r="K121" s="94"/>
      <c r="L121" s="94"/>
      <c r="M121" s="74"/>
    </row>
    <row r="122" spans="1:13">
      <c r="C122" s="80">
        <v>2005</v>
      </c>
      <c r="D122" s="80">
        <v>2006</v>
      </c>
      <c r="E122" s="80">
        <v>2007</v>
      </c>
      <c r="F122" s="80">
        <v>2008</v>
      </c>
      <c r="G122" s="80">
        <v>2009</v>
      </c>
      <c r="H122" s="80">
        <v>2010</v>
      </c>
      <c r="I122" s="80">
        <v>2011</v>
      </c>
      <c r="J122" s="81">
        <v>2012</v>
      </c>
      <c r="K122" s="82">
        <v>2013</v>
      </c>
      <c r="L122" s="94"/>
      <c r="M122" s="74"/>
    </row>
    <row r="123" spans="1:13">
      <c r="B123" s="94" t="s">
        <v>51</v>
      </c>
      <c r="C123" s="22">
        <v>4416.4799999999996</v>
      </c>
      <c r="D123" s="22">
        <v>8252.58</v>
      </c>
      <c r="E123" s="98">
        <v>7152.32</v>
      </c>
      <c r="F123" s="94">
        <v>8169.69</v>
      </c>
      <c r="G123" s="98">
        <v>7780.93</v>
      </c>
      <c r="H123" s="95">
        <v>281.17</v>
      </c>
      <c r="I123" s="98">
        <v>1198.92</v>
      </c>
      <c r="J123" s="98">
        <v>86.58</v>
      </c>
      <c r="K123" s="94">
        <v>41.800000000000011</v>
      </c>
      <c r="L123" s="94"/>
      <c r="M123" s="74"/>
    </row>
    <row r="124" spans="1:13">
      <c r="B124" s="21" t="s">
        <v>84</v>
      </c>
      <c r="C124" s="22">
        <v>1590.42</v>
      </c>
      <c r="D124" s="23">
        <v>1981.99</v>
      </c>
      <c r="E124" s="24">
        <v>1651.65</v>
      </c>
      <c r="F124" s="21">
        <v>1723.01</v>
      </c>
      <c r="G124" s="26">
        <v>1561.72</v>
      </c>
      <c r="H124" s="25">
        <v>2197.1</v>
      </c>
      <c r="I124" s="21">
        <v>1280.93</v>
      </c>
      <c r="J124" s="21">
        <v>1664.79</v>
      </c>
      <c r="K124" s="83">
        <v>2066.96</v>
      </c>
      <c r="L124" s="94"/>
      <c r="M124" s="74"/>
    </row>
    <row r="125" spans="1:13">
      <c r="B125" s="21" t="s">
        <v>69</v>
      </c>
      <c r="C125" s="22">
        <v>1649.38</v>
      </c>
      <c r="D125" s="23">
        <v>4776.1099999999997</v>
      </c>
      <c r="E125" s="24">
        <v>6137.38</v>
      </c>
      <c r="F125" s="21">
        <v>1251.27</v>
      </c>
      <c r="G125" s="21">
        <v>179.13</v>
      </c>
      <c r="H125" s="25">
        <v>23.2</v>
      </c>
      <c r="I125" s="21">
        <v>226.23</v>
      </c>
      <c r="J125" s="21">
        <v>287.25</v>
      </c>
      <c r="K125" s="55">
        <v>11.129999999999999</v>
      </c>
      <c r="L125" s="94"/>
      <c r="M125" s="74"/>
    </row>
    <row r="126" spans="1:13">
      <c r="B126" s="21" t="s">
        <v>134</v>
      </c>
      <c r="C126" s="32">
        <v>630.28</v>
      </c>
      <c r="D126" s="23">
        <v>658.58</v>
      </c>
      <c r="E126" s="40">
        <v>763.07999999999993</v>
      </c>
      <c r="F126" s="21">
        <v>819.01</v>
      </c>
      <c r="G126" s="26">
        <v>1757.98</v>
      </c>
      <c r="H126" s="39">
        <v>2341.1499999999996</v>
      </c>
      <c r="I126" s="21">
        <v>1959.21</v>
      </c>
      <c r="J126" s="26">
        <v>1739.34</v>
      </c>
      <c r="K126" s="55">
        <v>362.46000000000004</v>
      </c>
      <c r="L126" s="94"/>
      <c r="M126" s="74"/>
    </row>
    <row r="127" spans="1:13" s="102" customFormat="1">
      <c r="B127" s="94"/>
      <c r="C127" s="32"/>
      <c r="D127" s="22"/>
      <c r="E127" s="95"/>
      <c r="F127" s="94"/>
      <c r="G127" s="100"/>
      <c r="H127" s="101"/>
      <c r="I127" s="94"/>
      <c r="J127" s="94"/>
      <c r="K127" s="94"/>
      <c r="L127" s="94"/>
      <c r="M127" s="74"/>
    </row>
    <row r="128" spans="1:13">
      <c r="A128" s="102"/>
      <c r="B128" s="94"/>
      <c r="C128" s="22"/>
      <c r="D128" s="22"/>
      <c r="E128" s="98"/>
      <c r="F128" s="94"/>
      <c r="G128" s="94"/>
      <c r="H128" s="95"/>
      <c r="I128" s="94"/>
      <c r="J128" s="94"/>
      <c r="K128" s="94"/>
      <c r="L128" s="94"/>
      <c r="M128" s="74"/>
    </row>
    <row r="129" spans="2:13">
      <c r="B129" s="92"/>
      <c r="C129" s="94"/>
      <c r="D129" s="22"/>
      <c r="E129" s="22"/>
      <c r="F129" s="98"/>
      <c r="G129" s="94"/>
      <c r="H129" s="94"/>
      <c r="I129" s="95"/>
      <c r="J129" s="94"/>
      <c r="K129" s="94"/>
      <c r="L129" s="94"/>
      <c r="M129" s="74"/>
    </row>
    <row r="130" spans="2:13">
      <c r="B130" s="92"/>
      <c r="C130" s="94"/>
      <c r="D130" s="22"/>
      <c r="E130" s="22"/>
      <c r="F130" s="98"/>
      <c r="G130" s="94"/>
      <c r="H130" s="94"/>
      <c r="I130" s="95"/>
      <c r="J130" s="94"/>
      <c r="K130" s="94"/>
      <c r="L130" s="94"/>
      <c r="M130" s="74"/>
    </row>
    <row r="131" spans="2:13">
      <c r="B131" s="92"/>
      <c r="C131" s="94"/>
      <c r="D131" s="22"/>
      <c r="E131" s="22"/>
      <c r="F131" s="98"/>
      <c r="G131" s="94"/>
      <c r="H131" s="94"/>
      <c r="I131" s="95"/>
      <c r="J131" s="94"/>
      <c r="K131" s="94"/>
      <c r="L131" s="94"/>
      <c r="M131" s="74"/>
    </row>
    <row r="132" spans="2:13">
      <c r="B132" s="92"/>
      <c r="C132" s="94"/>
      <c r="D132" s="22"/>
      <c r="E132" s="22"/>
      <c r="F132" s="98"/>
      <c r="G132" s="94"/>
      <c r="H132" s="94"/>
      <c r="I132" s="95"/>
      <c r="J132" s="94"/>
      <c r="K132" s="94"/>
      <c r="L132" s="94"/>
      <c r="M132" s="74"/>
    </row>
    <row r="133" spans="2:13">
      <c r="B133" s="92"/>
      <c r="C133" s="94"/>
      <c r="D133" s="22"/>
      <c r="E133" s="22"/>
      <c r="F133" s="98"/>
      <c r="G133" s="94"/>
      <c r="H133" s="94"/>
      <c r="I133" s="95"/>
      <c r="J133" s="94"/>
      <c r="K133" s="94"/>
      <c r="L133" s="94"/>
      <c r="M133" s="74"/>
    </row>
    <row r="134" spans="2:13">
      <c r="B134" s="92"/>
      <c r="C134" s="94"/>
      <c r="D134" s="22"/>
      <c r="E134" s="22"/>
      <c r="F134" s="98"/>
      <c r="G134" s="94"/>
      <c r="H134" s="94"/>
      <c r="I134" s="95"/>
      <c r="J134" s="94"/>
      <c r="K134" s="94"/>
      <c r="L134" s="94"/>
      <c r="M134" s="74"/>
    </row>
    <row r="135" spans="2:13">
      <c r="B135" s="92"/>
      <c r="C135" s="94"/>
      <c r="D135" s="22"/>
      <c r="E135" s="22"/>
      <c r="F135" s="98"/>
      <c r="G135" s="94"/>
      <c r="H135" s="94"/>
      <c r="I135" s="95"/>
      <c r="J135" s="94"/>
      <c r="K135" s="94"/>
      <c r="L135" s="94"/>
      <c r="M135" s="74"/>
    </row>
    <row r="136" spans="2:13">
      <c r="B136" s="92"/>
      <c r="C136" s="94"/>
      <c r="D136" s="22"/>
      <c r="E136" s="22"/>
      <c r="F136" s="98"/>
      <c r="G136" s="94"/>
      <c r="H136" s="94"/>
      <c r="I136" s="95"/>
      <c r="J136" s="94"/>
      <c r="K136" s="94"/>
      <c r="L136" s="94"/>
      <c r="M136" s="74"/>
    </row>
    <row r="137" spans="2:13">
      <c r="B137" s="92"/>
      <c r="C137" s="94"/>
      <c r="D137" s="22"/>
      <c r="E137" s="22"/>
      <c r="F137" s="98"/>
      <c r="G137" s="94"/>
      <c r="H137" s="94"/>
      <c r="I137" s="95"/>
      <c r="J137" s="94"/>
      <c r="K137" s="94"/>
      <c r="L137" s="94"/>
      <c r="M137" s="74"/>
    </row>
    <row r="138" spans="2:13">
      <c r="B138" s="92"/>
      <c r="C138" s="94"/>
      <c r="D138" s="22"/>
      <c r="E138" s="22"/>
      <c r="F138" s="98"/>
      <c r="G138" s="94"/>
      <c r="H138" s="94"/>
      <c r="I138" s="95"/>
      <c r="J138" s="94"/>
      <c r="K138" s="94"/>
      <c r="L138" s="94"/>
      <c r="M138" s="74"/>
    </row>
    <row r="139" spans="2:13">
      <c r="B139" s="92"/>
      <c r="C139" s="94"/>
      <c r="D139" s="22"/>
      <c r="E139" s="22"/>
      <c r="F139" s="98"/>
      <c r="G139" s="94"/>
      <c r="H139" s="94"/>
      <c r="I139" s="95"/>
      <c r="J139" s="94"/>
      <c r="K139" s="94"/>
      <c r="L139" s="94"/>
      <c r="M139" s="74"/>
    </row>
    <row r="140" spans="2:13">
      <c r="B140" s="92"/>
      <c r="C140" s="94"/>
      <c r="D140" s="22"/>
      <c r="E140" s="22"/>
      <c r="F140" s="98"/>
      <c r="G140" s="94"/>
      <c r="H140" s="94"/>
      <c r="I140" s="95"/>
      <c r="J140" s="94"/>
      <c r="K140" s="94"/>
      <c r="L140" s="94"/>
      <c r="M140" s="74"/>
    </row>
    <row r="141" spans="2:13">
      <c r="B141" s="92"/>
      <c r="C141" s="94"/>
      <c r="D141" s="22"/>
      <c r="E141" s="22"/>
      <c r="F141" s="98"/>
      <c r="G141" s="94"/>
      <c r="H141" s="94"/>
      <c r="I141" s="95"/>
      <c r="J141" s="94"/>
      <c r="K141" s="94"/>
      <c r="L141" s="94"/>
      <c r="M141" s="74"/>
    </row>
    <row r="142" spans="2:13">
      <c r="B142" s="92"/>
      <c r="C142" s="94"/>
      <c r="D142" s="22"/>
      <c r="E142" s="22"/>
      <c r="F142" s="98"/>
      <c r="G142" s="94"/>
      <c r="H142" s="94"/>
      <c r="I142" s="95"/>
      <c r="J142" s="94"/>
      <c r="K142" s="94"/>
      <c r="L142" s="94"/>
      <c r="M142" s="74"/>
    </row>
    <row r="143" spans="2:13">
      <c r="B143" s="92"/>
      <c r="C143" s="94"/>
      <c r="D143" s="22"/>
      <c r="E143" s="22"/>
      <c r="F143" s="98"/>
      <c r="G143" s="94"/>
      <c r="H143" s="94"/>
      <c r="I143" s="95"/>
      <c r="J143" s="94"/>
      <c r="K143" s="94"/>
      <c r="L143" s="94"/>
      <c r="M143" s="74"/>
    </row>
    <row r="144" spans="2:13">
      <c r="B144" s="92"/>
      <c r="C144" s="94"/>
      <c r="D144" s="22"/>
      <c r="E144" s="22"/>
      <c r="F144" s="98"/>
      <c r="G144" s="94"/>
      <c r="H144" s="94"/>
      <c r="I144" s="95"/>
      <c r="J144" s="94"/>
      <c r="K144" s="94"/>
      <c r="L144" s="94"/>
      <c r="M144" s="74"/>
    </row>
    <row r="145" spans="2:13">
      <c r="B145" s="92"/>
      <c r="C145" s="94"/>
      <c r="D145" s="22"/>
      <c r="E145" s="22"/>
      <c r="F145" s="98"/>
      <c r="G145" s="94"/>
      <c r="H145" s="94"/>
      <c r="I145" s="95"/>
      <c r="J145" s="94"/>
      <c r="K145" s="94"/>
      <c r="L145" s="94"/>
      <c r="M145" s="74"/>
    </row>
    <row r="146" spans="2:13">
      <c r="B146" s="92"/>
      <c r="C146" s="94"/>
      <c r="D146" s="22"/>
      <c r="E146" s="22"/>
      <c r="F146" s="98"/>
      <c r="G146" s="94"/>
      <c r="H146" s="94"/>
      <c r="I146" s="95"/>
      <c r="J146" s="94"/>
      <c r="K146" s="94"/>
      <c r="L146" s="94"/>
      <c r="M146" s="74"/>
    </row>
    <row r="147" spans="2:13">
      <c r="B147" s="92"/>
      <c r="C147" s="94"/>
      <c r="D147" s="22"/>
      <c r="E147" s="22"/>
      <c r="F147" s="98"/>
      <c r="G147" s="94"/>
      <c r="H147" s="94"/>
      <c r="I147" s="95"/>
      <c r="J147" s="94"/>
      <c r="K147" s="94"/>
      <c r="L147" s="94"/>
      <c r="M147" s="74"/>
    </row>
    <row r="148" spans="2:13">
      <c r="B148" s="92"/>
      <c r="C148" s="94"/>
      <c r="D148" s="22"/>
      <c r="E148" s="22"/>
      <c r="F148" s="98"/>
      <c r="G148" s="94"/>
      <c r="H148" s="94"/>
      <c r="I148" s="95"/>
      <c r="J148" s="94"/>
      <c r="K148" s="94"/>
      <c r="L148" s="94"/>
      <c r="M148" s="74"/>
    </row>
    <row r="149" spans="2:13">
      <c r="B149" s="92"/>
      <c r="C149" s="94"/>
      <c r="D149" s="22"/>
      <c r="E149" s="22"/>
      <c r="F149" s="98"/>
      <c r="G149" s="94"/>
      <c r="H149" s="94"/>
      <c r="I149" s="95"/>
      <c r="J149" s="94"/>
      <c r="K149" s="94"/>
      <c r="L149" s="94"/>
      <c r="M149" s="74"/>
    </row>
    <row r="150" spans="2:13">
      <c r="B150" s="92"/>
      <c r="C150" s="94"/>
      <c r="D150" s="22"/>
      <c r="E150" s="22"/>
      <c r="F150" s="98"/>
      <c r="G150" s="94"/>
      <c r="H150" s="94"/>
      <c r="I150" s="95"/>
      <c r="J150" s="94"/>
      <c r="K150" s="94"/>
      <c r="L150" s="94"/>
      <c r="M150" s="74"/>
    </row>
    <row r="151" spans="2:13">
      <c r="B151" s="92"/>
      <c r="C151" s="94"/>
      <c r="D151" s="22"/>
      <c r="E151" s="22"/>
      <c r="F151" s="98"/>
      <c r="G151" s="94"/>
      <c r="H151" s="94"/>
      <c r="I151" s="95"/>
      <c r="J151" s="94"/>
      <c r="K151" s="94"/>
      <c r="L151" s="94"/>
      <c r="M151" s="74"/>
    </row>
    <row r="152" spans="2:13">
      <c r="B152" s="92"/>
      <c r="C152" s="94"/>
      <c r="D152" s="22"/>
      <c r="E152" s="22"/>
      <c r="F152" s="98"/>
      <c r="G152" s="94"/>
      <c r="H152" s="94"/>
      <c r="I152" s="95"/>
      <c r="J152" s="94"/>
      <c r="K152" s="94"/>
      <c r="L152" s="94"/>
      <c r="M152" s="74"/>
    </row>
    <row r="153" spans="2:13">
      <c r="B153" s="92"/>
      <c r="C153" s="94"/>
      <c r="D153" s="22"/>
      <c r="E153" s="22"/>
      <c r="F153" s="98"/>
      <c r="G153" s="94"/>
      <c r="H153" s="94"/>
      <c r="I153" s="95"/>
      <c r="J153" s="94"/>
      <c r="K153" s="94"/>
      <c r="L153" s="94"/>
      <c r="M153" s="74"/>
    </row>
    <row r="154" spans="2:13">
      <c r="B154" s="92"/>
      <c r="C154" s="94"/>
      <c r="D154" s="22"/>
      <c r="E154" s="22"/>
      <c r="F154" s="98"/>
      <c r="G154" s="94"/>
      <c r="H154" s="94"/>
      <c r="I154" s="95"/>
      <c r="J154" s="94"/>
      <c r="K154" s="94"/>
      <c r="L154" s="94"/>
      <c r="M154" s="74"/>
    </row>
    <row r="155" spans="2:13">
      <c r="B155" s="92"/>
      <c r="C155" s="94"/>
      <c r="D155" s="22"/>
      <c r="E155" s="22"/>
      <c r="F155" s="98"/>
      <c r="G155" s="94"/>
      <c r="H155" s="94"/>
      <c r="I155" s="95"/>
      <c r="J155" s="94"/>
      <c r="K155" s="94"/>
      <c r="L155" s="94"/>
      <c r="M155" s="74"/>
    </row>
    <row r="156" spans="2:13">
      <c r="B156" s="92"/>
      <c r="C156" s="94"/>
      <c r="D156" s="22"/>
      <c r="E156" s="22"/>
      <c r="F156" s="98"/>
      <c r="G156" s="94"/>
      <c r="H156" s="94"/>
      <c r="I156" s="95"/>
      <c r="J156" s="94"/>
      <c r="K156" s="94"/>
      <c r="L156" s="94"/>
      <c r="M156" s="74"/>
    </row>
    <row r="157" spans="2:13">
      <c r="B157" s="92"/>
      <c r="C157" s="94"/>
      <c r="D157" s="22"/>
      <c r="E157" s="22"/>
      <c r="F157" s="98"/>
      <c r="G157" s="94"/>
      <c r="H157" s="94"/>
      <c r="I157" s="95"/>
      <c r="J157" s="94"/>
      <c r="K157" s="94"/>
      <c r="L157" s="94"/>
      <c r="M157" s="74"/>
    </row>
    <row r="158" spans="2:13">
      <c r="B158" s="92"/>
      <c r="C158" s="94"/>
      <c r="D158" s="22"/>
      <c r="E158" s="22"/>
      <c r="F158" s="98"/>
      <c r="G158" s="94"/>
      <c r="H158" s="94"/>
      <c r="I158" s="95"/>
      <c r="J158" s="94"/>
      <c r="K158" s="94"/>
      <c r="L158" s="94"/>
      <c r="M158" s="74"/>
    </row>
    <row r="159" spans="2:13">
      <c r="B159" s="92"/>
      <c r="C159" s="94"/>
      <c r="D159" s="22"/>
      <c r="E159" s="22"/>
      <c r="F159" s="98"/>
      <c r="G159" s="94"/>
      <c r="H159" s="94"/>
      <c r="I159" s="95"/>
      <c r="J159" s="94"/>
      <c r="K159" s="94"/>
      <c r="L159" s="94"/>
      <c r="M159" s="74"/>
    </row>
    <row r="160" spans="2:13">
      <c r="B160" s="92"/>
      <c r="C160" s="94"/>
      <c r="D160" s="22"/>
      <c r="E160" s="22"/>
      <c r="F160" s="98"/>
      <c r="G160" s="94"/>
      <c r="H160" s="94"/>
      <c r="I160" s="95"/>
      <c r="J160" s="94"/>
      <c r="K160" s="94"/>
      <c r="L160" s="94"/>
      <c r="M160" s="74"/>
    </row>
    <row r="161" spans="2:13">
      <c r="B161" s="92"/>
      <c r="C161" s="94"/>
      <c r="D161" s="22"/>
      <c r="E161" s="22"/>
      <c r="F161" s="98"/>
      <c r="G161" s="94"/>
      <c r="H161" s="94"/>
      <c r="I161" s="95"/>
      <c r="J161" s="94"/>
      <c r="K161" s="94"/>
      <c r="L161" s="94"/>
      <c r="M161" s="74"/>
    </row>
    <row r="162" spans="2:13">
      <c r="B162" s="92"/>
      <c r="C162" s="94"/>
      <c r="D162" s="22"/>
      <c r="E162" s="22"/>
      <c r="F162" s="98"/>
      <c r="G162" s="94"/>
      <c r="H162" s="94"/>
      <c r="I162" s="95"/>
      <c r="J162" s="94"/>
      <c r="K162" s="94"/>
      <c r="L162" s="94"/>
      <c r="M162" s="74"/>
    </row>
    <row r="163" spans="2:13">
      <c r="B163" s="92"/>
      <c r="C163" s="94"/>
      <c r="D163" s="22"/>
      <c r="E163" s="22"/>
      <c r="F163" s="98"/>
      <c r="G163" s="94"/>
      <c r="H163" s="94"/>
      <c r="I163" s="95"/>
      <c r="J163" s="94"/>
      <c r="K163" s="94"/>
      <c r="L163" s="94"/>
      <c r="M163" s="74"/>
    </row>
    <row r="164" spans="2:13">
      <c r="B164" s="92"/>
      <c r="C164" s="94"/>
      <c r="D164" s="22"/>
      <c r="E164" s="22"/>
      <c r="F164" s="98"/>
      <c r="G164" s="94"/>
      <c r="H164" s="94"/>
      <c r="I164" s="95"/>
      <c r="J164" s="94"/>
      <c r="K164" s="94"/>
      <c r="L164" s="94"/>
      <c r="M164" s="74"/>
    </row>
    <row r="165" spans="2:13">
      <c r="B165" s="92"/>
      <c r="C165" s="94"/>
      <c r="D165" s="22"/>
      <c r="E165" s="22"/>
      <c r="F165" s="98"/>
      <c r="G165" s="94"/>
      <c r="H165" s="94"/>
      <c r="I165" s="95"/>
      <c r="J165" s="94"/>
      <c r="K165" s="94"/>
      <c r="L165" s="94"/>
      <c r="M165" s="74"/>
    </row>
    <row r="166" spans="2:13">
      <c r="B166" s="92"/>
      <c r="C166" s="94"/>
      <c r="D166" s="22"/>
      <c r="E166" s="22"/>
      <c r="F166" s="98"/>
      <c r="G166" s="73"/>
      <c r="H166" s="94"/>
      <c r="I166" s="95"/>
      <c r="J166" s="94"/>
      <c r="K166" s="94"/>
      <c r="L166" s="94"/>
      <c r="M166" s="74"/>
    </row>
    <row r="167" spans="2:13" hidden="1">
      <c r="B167" s="92"/>
      <c r="C167" s="94"/>
      <c r="D167" s="22"/>
      <c r="E167" s="22"/>
      <c r="F167" s="98"/>
      <c r="G167" s="73"/>
      <c r="H167" s="94"/>
      <c r="I167" s="95"/>
      <c r="J167" s="94"/>
      <c r="K167" s="94"/>
      <c r="L167" s="94"/>
      <c r="M167" s="74"/>
    </row>
    <row r="168" spans="2:13" hidden="1">
      <c r="B168" s="92"/>
      <c r="C168" s="94"/>
      <c r="D168" s="22"/>
      <c r="E168" s="22"/>
      <c r="F168" s="98"/>
      <c r="G168" s="73"/>
      <c r="H168" s="94"/>
      <c r="I168" s="95"/>
      <c r="J168" s="94"/>
      <c r="K168" s="94"/>
      <c r="L168" s="94"/>
      <c r="M168" s="74"/>
    </row>
    <row r="169" spans="2:13" hidden="1">
      <c r="B169" s="92"/>
      <c r="C169" s="94"/>
      <c r="D169" s="22"/>
      <c r="E169" s="22"/>
      <c r="F169" s="98"/>
      <c r="G169" s="73"/>
      <c r="H169" s="94"/>
      <c r="I169" s="95"/>
      <c r="J169" s="94"/>
      <c r="K169" s="94"/>
      <c r="L169" s="94"/>
      <c r="M169" s="74"/>
    </row>
    <row r="170" spans="2:13" hidden="1">
      <c r="B170" s="92"/>
      <c r="C170" s="94"/>
      <c r="D170" s="22"/>
      <c r="E170" s="22"/>
      <c r="F170" s="98"/>
      <c r="G170" s="73"/>
      <c r="H170" s="94"/>
      <c r="I170" s="95"/>
      <c r="J170" s="94"/>
      <c r="K170" s="94"/>
      <c r="L170" s="94"/>
      <c r="M170" s="74"/>
    </row>
    <row r="171" spans="2:13" hidden="1">
      <c r="B171" s="92"/>
      <c r="C171" s="94"/>
      <c r="D171" s="22"/>
      <c r="E171" s="22"/>
      <c r="F171" s="98"/>
      <c r="G171" s="73"/>
      <c r="H171" s="94"/>
      <c r="I171" s="95"/>
      <c r="J171" s="94"/>
      <c r="K171" s="94"/>
      <c r="L171" s="94"/>
      <c r="M171" s="74"/>
    </row>
    <row r="172" spans="2:13" hidden="1">
      <c r="B172" s="92"/>
      <c r="C172" s="94"/>
      <c r="D172" s="80">
        <v>2005</v>
      </c>
      <c r="E172" s="80">
        <v>2006</v>
      </c>
      <c r="F172" s="80">
        <v>2007</v>
      </c>
      <c r="G172" s="121"/>
      <c r="H172" s="80">
        <v>2009</v>
      </c>
      <c r="I172" s="80">
        <v>2010</v>
      </c>
      <c r="J172" s="80">
        <v>2011</v>
      </c>
      <c r="K172" s="81">
        <v>2012</v>
      </c>
      <c r="L172" s="82">
        <v>2013</v>
      </c>
      <c r="M172" s="74"/>
    </row>
    <row r="173" spans="2:13" hidden="1">
      <c r="G173" s="122"/>
    </row>
    <row r="174" spans="2:13" hidden="1">
      <c r="G174" s="122"/>
    </row>
    <row r="175" spans="2:13" hidden="1">
      <c r="G175" s="122"/>
    </row>
    <row r="176" spans="2:13" hidden="1">
      <c r="G176" s="122"/>
    </row>
    <row r="177" spans="1:13" hidden="1">
      <c r="A177">
        <v>1</v>
      </c>
      <c r="B177" s="17">
        <v>771.74999999999989</v>
      </c>
      <c r="C177" s="21" t="s">
        <v>71</v>
      </c>
      <c r="D177" s="22">
        <v>325.26</v>
      </c>
      <c r="E177" s="23">
        <v>12.21</v>
      </c>
      <c r="F177" s="24">
        <v>19.66</v>
      </c>
      <c r="G177" s="73"/>
      <c r="H177" s="118">
        <v>1.49</v>
      </c>
      <c r="I177" s="25">
        <v>5.09</v>
      </c>
      <c r="J177" s="21">
        <v>6.95</v>
      </c>
      <c r="K177" s="21">
        <v>394.63</v>
      </c>
      <c r="L177" s="55">
        <v>2.39</v>
      </c>
      <c r="M177" s="74">
        <f t="shared" ref="M177:M208" si="5">+SUM(D177:L177)</f>
        <v>767.68</v>
      </c>
    </row>
    <row r="178" spans="1:13" hidden="1">
      <c r="A178">
        <v>1</v>
      </c>
      <c r="B178" s="17">
        <v>533.52</v>
      </c>
      <c r="C178" s="21" t="s">
        <v>73</v>
      </c>
      <c r="D178" s="22">
        <v>37.380000000000003</v>
      </c>
      <c r="E178" s="23">
        <v>25.12</v>
      </c>
      <c r="F178" s="24">
        <v>62.06</v>
      </c>
      <c r="G178" s="73"/>
      <c r="H178" s="118">
        <v>65.709999999999994</v>
      </c>
      <c r="I178" s="25">
        <v>84.38</v>
      </c>
      <c r="J178" s="21">
        <v>76.180000000000007</v>
      </c>
      <c r="K178" s="21">
        <v>96.05</v>
      </c>
      <c r="L178" s="55">
        <v>24.869999999999997</v>
      </c>
      <c r="M178" s="74">
        <f t="shared" si="5"/>
        <v>471.75</v>
      </c>
    </row>
    <row r="179" spans="1:13" hidden="1">
      <c r="A179">
        <v>1</v>
      </c>
      <c r="B179" s="17">
        <v>520.98</v>
      </c>
      <c r="C179" s="21" t="s">
        <v>45</v>
      </c>
      <c r="D179" s="22"/>
      <c r="E179" s="23">
        <v>32.42</v>
      </c>
      <c r="F179" s="24">
        <v>19.36</v>
      </c>
      <c r="G179" s="73"/>
      <c r="H179" s="118">
        <v>87.25</v>
      </c>
      <c r="I179" s="25">
        <v>130.08000000000001</v>
      </c>
      <c r="J179" s="21">
        <v>111.78</v>
      </c>
      <c r="K179" s="21">
        <v>70.33</v>
      </c>
      <c r="L179" s="55">
        <v>27.650000000000002</v>
      </c>
      <c r="M179" s="74">
        <f t="shared" si="5"/>
        <v>478.86999999999995</v>
      </c>
    </row>
    <row r="180" spans="1:13" hidden="1">
      <c r="A180">
        <v>1</v>
      </c>
      <c r="B180" s="17">
        <v>406.39</v>
      </c>
      <c r="C180" s="21" t="s">
        <v>60</v>
      </c>
      <c r="D180" s="22">
        <v>23.3</v>
      </c>
      <c r="E180" s="23">
        <v>45.88</v>
      </c>
      <c r="F180" s="24">
        <v>72.209999999999994</v>
      </c>
      <c r="G180" s="73"/>
      <c r="H180" s="118">
        <v>67.11</v>
      </c>
      <c r="I180" s="25">
        <v>43.58</v>
      </c>
      <c r="J180" s="21">
        <v>29.24</v>
      </c>
      <c r="K180" s="21">
        <v>27.62</v>
      </c>
      <c r="L180" s="55">
        <v>55.949999999999996</v>
      </c>
      <c r="M180" s="74">
        <f t="shared" si="5"/>
        <v>364.89</v>
      </c>
    </row>
    <row r="181" spans="1:13" hidden="1">
      <c r="A181">
        <v>1</v>
      </c>
      <c r="B181" s="17">
        <v>391.75</v>
      </c>
      <c r="C181" s="27" t="s">
        <v>107</v>
      </c>
      <c r="D181" s="32"/>
      <c r="E181" s="23"/>
      <c r="F181" s="40"/>
      <c r="G181" s="73"/>
      <c r="H181" s="118">
        <v>135.88999999999999</v>
      </c>
      <c r="I181" s="25"/>
      <c r="J181" s="21"/>
      <c r="K181" s="21">
        <v>255.86</v>
      </c>
      <c r="L181" s="55"/>
      <c r="M181" s="74">
        <f t="shared" si="5"/>
        <v>391.75</v>
      </c>
    </row>
    <row r="182" spans="1:13" hidden="1">
      <c r="A182">
        <v>1</v>
      </c>
      <c r="B182" s="17">
        <v>329.53000000000003</v>
      </c>
      <c r="C182" s="27" t="s">
        <v>108</v>
      </c>
      <c r="D182" s="32"/>
      <c r="E182" s="23"/>
      <c r="F182" s="40"/>
      <c r="G182" s="73"/>
      <c r="H182" s="118"/>
      <c r="I182" s="25">
        <v>128.55000000000001</v>
      </c>
      <c r="J182" s="21">
        <v>161.71</v>
      </c>
      <c r="K182" s="21">
        <v>38.97</v>
      </c>
      <c r="L182" s="55">
        <v>0.3</v>
      </c>
      <c r="M182" s="74">
        <f t="shared" si="5"/>
        <v>329.53000000000003</v>
      </c>
    </row>
    <row r="183" spans="1:13" hidden="1">
      <c r="A183">
        <v>1</v>
      </c>
      <c r="B183" s="17">
        <v>276.48</v>
      </c>
      <c r="C183" s="21" t="s">
        <v>41</v>
      </c>
      <c r="D183" s="22">
        <v>4.5</v>
      </c>
      <c r="E183" s="23"/>
      <c r="F183" s="24"/>
      <c r="G183" s="73"/>
      <c r="H183" s="118">
        <v>197.73</v>
      </c>
      <c r="I183" s="25">
        <v>20.100000000000001</v>
      </c>
      <c r="J183" s="21">
        <v>51.76</v>
      </c>
      <c r="K183" s="21">
        <v>1.72</v>
      </c>
      <c r="L183" s="55">
        <v>0.67</v>
      </c>
      <c r="M183" s="74">
        <f t="shared" si="5"/>
        <v>276.48</v>
      </c>
    </row>
    <row r="184" spans="1:13" hidden="1">
      <c r="A184">
        <v>1</v>
      </c>
      <c r="B184" s="17">
        <v>251.04</v>
      </c>
      <c r="C184" s="27" t="s">
        <v>109</v>
      </c>
      <c r="D184" s="32">
        <v>46.69</v>
      </c>
      <c r="E184" s="23">
        <v>2.65</v>
      </c>
      <c r="F184" s="30">
        <v>55.66</v>
      </c>
      <c r="G184" s="73"/>
      <c r="H184" s="118">
        <v>0.26</v>
      </c>
      <c r="I184" s="25"/>
      <c r="J184" s="21"/>
      <c r="K184" s="21">
        <v>0.15</v>
      </c>
      <c r="L184" s="55">
        <v>58.199999999999996</v>
      </c>
      <c r="M184" s="74">
        <f t="shared" si="5"/>
        <v>163.61000000000001</v>
      </c>
    </row>
    <row r="185" spans="1:13" hidden="1">
      <c r="A185">
        <v>1</v>
      </c>
      <c r="B185" s="17">
        <v>197.25</v>
      </c>
      <c r="C185" s="21" t="s">
        <v>49</v>
      </c>
      <c r="D185" s="22"/>
      <c r="E185" s="23"/>
      <c r="F185" s="24"/>
      <c r="G185" s="73"/>
      <c r="H185" s="118"/>
      <c r="I185" s="25">
        <v>63.85</v>
      </c>
      <c r="J185" s="21">
        <v>95.4</v>
      </c>
      <c r="K185" s="21">
        <v>36.979999999999997</v>
      </c>
      <c r="L185" s="55">
        <v>1.02</v>
      </c>
      <c r="M185" s="74">
        <f t="shared" si="5"/>
        <v>197.25</v>
      </c>
    </row>
    <row r="186" spans="1:13" hidden="1">
      <c r="A186">
        <v>1</v>
      </c>
      <c r="B186" s="17">
        <v>193.66000000000003</v>
      </c>
      <c r="C186" s="21" t="s">
        <v>62</v>
      </c>
      <c r="D186" s="22">
        <v>14.21</v>
      </c>
      <c r="E186" s="23">
        <v>5.89</v>
      </c>
      <c r="F186" s="24">
        <v>23.32</v>
      </c>
      <c r="G186" s="73"/>
      <c r="H186" s="118">
        <v>49.47</v>
      </c>
      <c r="I186" s="25">
        <v>34.28</v>
      </c>
      <c r="J186" s="21">
        <v>7.33</v>
      </c>
      <c r="K186" s="21">
        <v>26.8</v>
      </c>
      <c r="L186" s="55">
        <v>11.38</v>
      </c>
      <c r="M186" s="74">
        <f t="shared" si="5"/>
        <v>172.68</v>
      </c>
    </row>
    <row r="187" spans="1:13" hidden="1">
      <c r="A187">
        <v>1</v>
      </c>
      <c r="B187" s="17">
        <v>150.16</v>
      </c>
      <c r="C187" s="21" t="s">
        <v>94</v>
      </c>
      <c r="D187" s="32">
        <v>10.47</v>
      </c>
      <c r="E187" s="33">
        <v>15.96</v>
      </c>
      <c r="F187" s="24">
        <v>8.5399999999999991</v>
      </c>
      <c r="G187" s="73"/>
      <c r="H187" s="118">
        <v>45.06</v>
      </c>
      <c r="I187" s="25">
        <v>19.78</v>
      </c>
      <c r="J187" s="21">
        <v>17.63</v>
      </c>
      <c r="K187" s="21">
        <v>19.41</v>
      </c>
      <c r="L187" s="55">
        <v>2.5999999999999996</v>
      </c>
      <c r="M187" s="74">
        <f t="shared" si="5"/>
        <v>139.44999999999999</v>
      </c>
    </row>
    <row r="188" spans="1:13" hidden="1">
      <c r="A188">
        <v>1</v>
      </c>
      <c r="B188" s="17">
        <v>148.87</v>
      </c>
      <c r="C188" s="21" t="s">
        <v>59</v>
      </c>
      <c r="D188" s="22"/>
      <c r="E188" s="23"/>
      <c r="F188" s="24"/>
      <c r="G188" s="73"/>
      <c r="H188" s="118">
        <v>148.87</v>
      </c>
      <c r="I188" s="25"/>
      <c r="J188" s="21"/>
      <c r="K188" s="21"/>
      <c r="L188" s="55"/>
      <c r="M188" s="74">
        <f t="shared" si="5"/>
        <v>148.87</v>
      </c>
    </row>
    <row r="189" spans="1:13" hidden="1">
      <c r="A189">
        <v>1</v>
      </c>
      <c r="B189" s="17">
        <v>105.97999999999999</v>
      </c>
      <c r="C189" s="27" t="s">
        <v>80</v>
      </c>
      <c r="D189" s="22"/>
      <c r="E189" s="23"/>
      <c r="F189" s="24"/>
      <c r="G189" s="73"/>
      <c r="H189" s="118">
        <v>8.01</v>
      </c>
      <c r="I189" s="25">
        <v>2.36</v>
      </c>
      <c r="J189" s="21">
        <v>0.46</v>
      </c>
      <c r="K189" s="21">
        <v>92.42</v>
      </c>
      <c r="L189" s="55">
        <v>2.71</v>
      </c>
      <c r="M189" s="74">
        <f t="shared" si="5"/>
        <v>105.96</v>
      </c>
    </row>
    <row r="190" spans="1:13" hidden="1">
      <c r="A190">
        <v>1</v>
      </c>
      <c r="B190" s="17">
        <v>47.67</v>
      </c>
      <c r="C190" s="21" t="s">
        <v>86</v>
      </c>
      <c r="D190" s="22"/>
      <c r="E190" s="23"/>
      <c r="F190" s="30"/>
      <c r="G190" s="73"/>
      <c r="H190" s="118">
        <v>0.37</v>
      </c>
      <c r="I190" s="25">
        <v>14.81</v>
      </c>
      <c r="J190" s="21">
        <v>29.23</v>
      </c>
      <c r="K190" s="21">
        <v>2.89</v>
      </c>
      <c r="L190" s="55"/>
      <c r="M190" s="74">
        <f t="shared" si="5"/>
        <v>47.3</v>
      </c>
    </row>
    <row r="191" spans="1:13" hidden="1">
      <c r="A191">
        <v>1</v>
      </c>
      <c r="B191" s="17">
        <v>42.49</v>
      </c>
      <c r="C191" s="21" t="s">
        <v>97</v>
      </c>
      <c r="D191" s="32"/>
      <c r="E191" s="23">
        <v>10.83</v>
      </c>
      <c r="F191" s="24">
        <v>23.36</v>
      </c>
      <c r="G191" s="73"/>
      <c r="H191" s="118">
        <v>2.52</v>
      </c>
      <c r="I191" s="25">
        <v>1.2</v>
      </c>
      <c r="J191" s="26">
        <v>0.08</v>
      </c>
      <c r="K191" s="26"/>
      <c r="L191" s="55"/>
      <c r="M191" s="74">
        <f t="shared" si="5"/>
        <v>37.99</v>
      </c>
    </row>
    <row r="192" spans="1:13" hidden="1">
      <c r="A192">
        <v>1</v>
      </c>
      <c r="B192" s="17">
        <v>36.75</v>
      </c>
      <c r="C192" s="21" t="s">
        <v>53</v>
      </c>
      <c r="D192" s="22">
        <v>4.1100000000000003</v>
      </c>
      <c r="E192" s="23">
        <v>5.01</v>
      </c>
      <c r="F192" s="24">
        <v>2</v>
      </c>
      <c r="G192" s="73"/>
      <c r="H192" s="118">
        <v>9.58</v>
      </c>
      <c r="I192" s="25">
        <v>4.4400000000000004</v>
      </c>
      <c r="J192" s="21">
        <v>5.79</v>
      </c>
      <c r="K192" s="21">
        <v>1.79</v>
      </c>
      <c r="L192" s="55">
        <v>0.36000000000000004</v>
      </c>
      <c r="M192" s="74">
        <f t="shared" si="5"/>
        <v>33.080000000000005</v>
      </c>
    </row>
    <row r="193" spans="1:13" hidden="1">
      <c r="A193">
        <v>1</v>
      </c>
      <c r="B193" s="17">
        <v>35.380000000000003</v>
      </c>
      <c r="C193" s="21" t="s">
        <v>44</v>
      </c>
      <c r="D193" s="22"/>
      <c r="E193" s="23">
        <v>0.61</v>
      </c>
      <c r="F193" s="24">
        <v>5.39</v>
      </c>
      <c r="G193" s="73"/>
      <c r="H193" s="118">
        <v>17.850000000000001</v>
      </c>
      <c r="I193" s="25">
        <v>2.57</v>
      </c>
      <c r="J193" s="21"/>
      <c r="K193" s="21">
        <v>3.81</v>
      </c>
      <c r="L193" s="55">
        <v>2.8499999999999996</v>
      </c>
      <c r="M193" s="74">
        <f t="shared" si="5"/>
        <v>33.08</v>
      </c>
    </row>
    <row r="194" spans="1:13" hidden="1">
      <c r="A194">
        <v>1</v>
      </c>
      <c r="B194" s="17">
        <v>30.090000000000003</v>
      </c>
      <c r="C194" s="21" t="s">
        <v>100</v>
      </c>
      <c r="D194" s="32"/>
      <c r="E194" s="23"/>
      <c r="F194" s="30"/>
      <c r="G194" s="73"/>
      <c r="H194" s="119"/>
      <c r="I194" s="39">
        <v>4.74</v>
      </c>
      <c r="J194" s="21"/>
      <c r="K194" s="21"/>
      <c r="L194" s="55">
        <v>25.35</v>
      </c>
      <c r="M194" s="74">
        <f t="shared" si="5"/>
        <v>30.090000000000003</v>
      </c>
    </row>
    <row r="195" spans="1:13" hidden="1">
      <c r="A195">
        <v>1</v>
      </c>
      <c r="B195" s="17">
        <v>25.35</v>
      </c>
      <c r="C195" s="27" t="s">
        <v>98</v>
      </c>
      <c r="D195" s="32">
        <v>1.59</v>
      </c>
      <c r="E195" s="23">
        <v>1.43</v>
      </c>
      <c r="F195" s="30">
        <v>2.2599999999999998</v>
      </c>
      <c r="G195" s="73"/>
      <c r="H195" s="118">
        <v>5.28</v>
      </c>
      <c r="I195" s="25">
        <v>6.46</v>
      </c>
      <c r="J195" s="37">
        <v>1.81</v>
      </c>
      <c r="K195" s="38">
        <v>5.03</v>
      </c>
      <c r="L195" s="55">
        <v>0.58000000000000007</v>
      </c>
      <c r="M195" s="74">
        <f t="shared" si="5"/>
        <v>24.439999999999998</v>
      </c>
    </row>
    <row r="196" spans="1:13" hidden="1">
      <c r="A196">
        <v>1</v>
      </c>
      <c r="B196" s="17">
        <v>23.28</v>
      </c>
      <c r="C196" s="27" t="s">
        <v>105</v>
      </c>
      <c r="D196" s="32">
        <v>5.2</v>
      </c>
      <c r="E196" s="23">
        <v>1.02</v>
      </c>
      <c r="F196" s="30">
        <v>3.48</v>
      </c>
      <c r="G196" s="73"/>
      <c r="H196" s="118">
        <v>1.93</v>
      </c>
      <c r="I196" s="25">
        <v>0.45</v>
      </c>
      <c r="J196" s="21">
        <v>0.48</v>
      </c>
      <c r="K196" s="21">
        <v>5.64</v>
      </c>
      <c r="L196" s="55">
        <v>1.21</v>
      </c>
      <c r="M196" s="74">
        <f t="shared" si="5"/>
        <v>19.41</v>
      </c>
    </row>
    <row r="197" spans="1:13" hidden="1">
      <c r="A197">
        <v>1</v>
      </c>
      <c r="B197" s="17">
        <v>20.700000000000003</v>
      </c>
      <c r="C197" s="21" t="s">
        <v>61</v>
      </c>
      <c r="D197" s="22"/>
      <c r="E197" s="23">
        <v>1.4</v>
      </c>
      <c r="F197" s="24">
        <v>1.68</v>
      </c>
      <c r="G197" s="73"/>
      <c r="H197" s="118">
        <v>6.45</v>
      </c>
      <c r="I197" s="25">
        <v>4.54</v>
      </c>
      <c r="J197" s="21">
        <v>3.94</v>
      </c>
      <c r="K197" s="21">
        <v>1.93</v>
      </c>
      <c r="L197" s="55">
        <v>0.05</v>
      </c>
      <c r="M197" s="74">
        <f t="shared" si="5"/>
        <v>19.990000000000002</v>
      </c>
    </row>
    <row r="198" spans="1:13" hidden="1">
      <c r="A198">
        <v>1</v>
      </c>
      <c r="B198" s="17">
        <v>20.290000000000003</v>
      </c>
      <c r="C198" s="21" t="s">
        <v>70</v>
      </c>
      <c r="D198" s="22">
        <v>2.3199999999999998</v>
      </c>
      <c r="E198" s="23">
        <v>2.33</v>
      </c>
      <c r="F198" s="24">
        <v>1.3</v>
      </c>
      <c r="G198" s="73"/>
      <c r="H198" s="118">
        <v>6.57</v>
      </c>
      <c r="I198" s="25">
        <v>1.08</v>
      </c>
      <c r="J198" s="21">
        <v>1.28</v>
      </c>
      <c r="K198" s="21">
        <v>3.6</v>
      </c>
      <c r="L198" s="55">
        <v>0.53</v>
      </c>
      <c r="M198" s="74">
        <f t="shared" si="5"/>
        <v>19.010000000000002</v>
      </c>
    </row>
    <row r="199" spans="1:13" hidden="1">
      <c r="A199">
        <v>1</v>
      </c>
      <c r="B199" s="17">
        <v>18.420000000000002</v>
      </c>
      <c r="C199" s="21" t="s">
        <v>103</v>
      </c>
      <c r="D199" s="32"/>
      <c r="E199" s="23"/>
      <c r="F199" s="40"/>
      <c r="G199" s="73"/>
      <c r="H199" s="120"/>
      <c r="I199" s="42">
        <v>7.27</v>
      </c>
      <c r="J199" s="21">
        <v>11.15</v>
      </c>
      <c r="K199" s="21"/>
      <c r="L199" s="55"/>
      <c r="M199" s="74">
        <f t="shared" si="5"/>
        <v>18.420000000000002</v>
      </c>
    </row>
    <row r="200" spans="1:13" hidden="1">
      <c r="A200">
        <v>1</v>
      </c>
      <c r="B200" s="17">
        <v>8.32</v>
      </c>
      <c r="C200" s="21" t="s">
        <v>68</v>
      </c>
      <c r="D200" s="22"/>
      <c r="E200" s="23">
        <v>0.9</v>
      </c>
      <c r="F200" s="24">
        <v>0.11</v>
      </c>
      <c r="G200" s="73"/>
      <c r="H200" s="118">
        <v>4.2699999999999996</v>
      </c>
      <c r="I200" s="25">
        <v>0.74</v>
      </c>
      <c r="J200" s="21">
        <v>1.29</v>
      </c>
      <c r="K200" s="21">
        <v>0.77</v>
      </c>
      <c r="L200" s="55"/>
      <c r="M200" s="74">
        <f t="shared" si="5"/>
        <v>8.08</v>
      </c>
    </row>
    <row r="201" spans="1:13" hidden="1">
      <c r="A201">
        <v>1</v>
      </c>
      <c r="B201" s="17">
        <v>7.07</v>
      </c>
      <c r="C201" s="27" t="s">
        <v>106</v>
      </c>
      <c r="D201" s="32"/>
      <c r="E201" s="23">
        <v>1.1399999999999999</v>
      </c>
      <c r="F201" s="40">
        <v>0.1</v>
      </c>
      <c r="G201" s="73"/>
      <c r="H201" s="118">
        <v>4.3</v>
      </c>
      <c r="I201" s="25">
        <v>0.89</v>
      </c>
      <c r="J201" s="21">
        <v>0.4</v>
      </c>
      <c r="K201" s="21"/>
      <c r="L201" s="55">
        <v>7.0000000000000007E-2</v>
      </c>
      <c r="M201" s="74">
        <f t="shared" si="5"/>
        <v>6.9</v>
      </c>
    </row>
    <row r="202" spans="1:13" hidden="1">
      <c r="A202">
        <v>1</v>
      </c>
      <c r="B202" s="17">
        <v>6.8999999999999995</v>
      </c>
      <c r="C202" s="21" t="s">
        <v>57</v>
      </c>
      <c r="D202" s="22"/>
      <c r="E202" s="23">
        <v>0.2</v>
      </c>
      <c r="F202" s="24">
        <v>0.28999999999999998</v>
      </c>
      <c r="G202" s="73"/>
      <c r="H202" s="118">
        <v>5.71</v>
      </c>
      <c r="I202" s="25">
        <v>0.43</v>
      </c>
      <c r="J202" s="21"/>
      <c r="K202" s="21"/>
      <c r="L202" s="55">
        <v>0.01</v>
      </c>
      <c r="M202" s="74">
        <f t="shared" si="5"/>
        <v>6.64</v>
      </c>
    </row>
    <row r="203" spans="1:13" hidden="1">
      <c r="A203">
        <v>1</v>
      </c>
      <c r="B203" s="17">
        <v>5.9799999999999995</v>
      </c>
      <c r="C203" s="21" t="s">
        <v>95</v>
      </c>
      <c r="D203" s="34"/>
      <c r="E203" s="35">
        <v>0.89</v>
      </c>
      <c r="F203" s="24">
        <v>0.1</v>
      </c>
      <c r="G203" s="73"/>
      <c r="H203" s="118">
        <v>0.63</v>
      </c>
      <c r="I203" s="25">
        <v>0.48</v>
      </c>
      <c r="J203" s="21">
        <v>0.56000000000000005</v>
      </c>
      <c r="K203" s="25">
        <v>2.7</v>
      </c>
      <c r="L203" s="55">
        <v>6.0000000000000005E-2</v>
      </c>
      <c r="M203" s="74">
        <f t="shared" si="5"/>
        <v>5.42</v>
      </c>
    </row>
    <row r="204" spans="1:13" hidden="1">
      <c r="A204">
        <v>1</v>
      </c>
      <c r="B204" s="17">
        <v>5.3199999999999994</v>
      </c>
      <c r="C204" s="21" t="s">
        <v>104</v>
      </c>
      <c r="D204" s="32"/>
      <c r="E204" s="23"/>
      <c r="F204" s="40"/>
      <c r="G204" s="73"/>
      <c r="H204" s="118">
        <v>7.0000000000000007E-2</v>
      </c>
      <c r="I204" s="25">
        <v>0.08</v>
      </c>
      <c r="J204" s="21"/>
      <c r="K204" s="21">
        <v>4.97</v>
      </c>
      <c r="L204" s="55">
        <v>0.13</v>
      </c>
      <c r="M204" s="74">
        <f t="shared" si="5"/>
        <v>5.25</v>
      </c>
    </row>
    <row r="205" spans="1:13" hidden="1">
      <c r="A205">
        <v>1</v>
      </c>
      <c r="B205" s="17">
        <v>4.4300000000000006</v>
      </c>
      <c r="C205" s="21" t="s">
        <v>65</v>
      </c>
      <c r="D205" s="22"/>
      <c r="E205" s="23"/>
      <c r="F205" s="24"/>
      <c r="G205" s="73"/>
      <c r="H205" s="118">
        <v>0.54</v>
      </c>
      <c r="I205" s="25">
        <v>2.6</v>
      </c>
      <c r="J205" s="21">
        <v>0.5</v>
      </c>
      <c r="K205" s="21"/>
      <c r="L205" s="55">
        <v>0.28000000000000003</v>
      </c>
      <c r="M205" s="74">
        <f t="shared" si="5"/>
        <v>3.92</v>
      </c>
    </row>
    <row r="206" spans="1:13" hidden="1">
      <c r="A206">
        <v>1</v>
      </c>
      <c r="B206" s="17">
        <v>3.96</v>
      </c>
      <c r="C206" s="27" t="s">
        <v>77</v>
      </c>
      <c r="D206" s="22"/>
      <c r="E206" s="23"/>
      <c r="F206" s="24"/>
      <c r="G206" s="73"/>
      <c r="H206" s="118">
        <v>0.03</v>
      </c>
      <c r="I206" s="25">
        <v>3.84</v>
      </c>
      <c r="J206" s="21">
        <v>0.04</v>
      </c>
      <c r="K206" s="21"/>
      <c r="L206" s="55"/>
      <c r="M206" s="74">
        <f t="shared" si="5"/>
        <v>3.9099999999999997</v>
      </c>
    </row>
    <row r="207" spans="1:13" hidden="1">
      <c r="A207">
        <v>1</v>
      </c>
      <c r="B207" s="17">
        <v>3.6</v>
      </c>
      <c r="C207" s="21" t="s">
        <v>87</v>
      </c>
      <c r="D207" s="22"/>
      <c r="E207" s="31">
        <v>0.12</v>
      </c>
      <c r="F207" s="24"/>
      <c r="G207" s="73"/>
      <c r="H207" s="118">
        <v>0.1</v>
      </c>
      <c r="I207" s="25">
        <v>0.88</v>
      </c>
      <c r="J207" s="21">
        <v>0.56000000000000005</v>
      </c>
      <c r="K207" s="21">
        <v>1.58</v>
      </c>
      <c r="L207" s="55"/>
      <c r="M207" s="74">
        <f t="shared" si="5"/>
        <v>3.24</v>
      </c>
    </row>
    <row r="208" spans="1:13" hidden="1">
      <c r="A208">
        <v>1</v>
      </c>
      <c r="B208" s="17">
        <v>2.39</v>
      </c>
      <c r="C208" s="21" t="s">
        <v>85</v>
      </c>
      <c r="D208" s="22"/>
      <c r="E208" s="23"/>
      <c r="F208" s="24"/>
      <c r="G208" s="73"/>
      <c r="H208" s="119"/>
      <c r="I208" s="25">
        <v>2.04</v>
      </c>
      <c r="J208" s="21">
        <v>0.35</v>
      </c>
      <c r="K208" s="21"/>
      <c r="L208" s="55"/>
      <c r="M208" s="74">
        <f t="shared" si="5"/>
        <v>2.39</v>
      </c>
    </row>
    <row r="209" spans="1:13" hidden="1">
      <c r="A209">
        <v>1</v>
      </c>
      <c r="B209" s="17">
        <v>2.17</v>
      </c>
      <c r="C209" s="27" t="s">
        <v>76</v>
      </c>
      <c r="D209" s="22"/>
      <c r="E209" s="23"/>
      <c r="F209" s="24"/>
      <c r="G209" s="73"/>
      <c r="H209" s="118"/>
      <c r="I209" s="25"/>
      <c r="J209" s="21">
        <v>0.35</v>
      </c>
      <c r="K209" s="21">
        <v>0.34</v>
      </c>
      <c r="L209" s="55">
        <v>1.48</v>
      </c>
      <c r="M209" s="74">
        <f t="shared" ref="M209:M240" si="6">+SUM(D209:L209)</f>
        <v>2.17</v>
      </c>
    </row>
    <row r="210" spans="1:13" hidden="1">
      <c r="A210">
        <v>1</v>
      </c>
      <c r="B210" s="17">
        <v>2.1399999999999997</v>
      </c>
      <c r="C210" s="21" t="s">
        <v>58</v>
      </c>
      <c r="D210" s="22"/>
      <c r="E210" s="23">
        <v>1</v>
      </c>
      <c r="F210" s="24"/>
      <c r="G210" s="73"/>
      <c r="H210" s="118">
        <v>0.67</v>
      </c>
      <c r="I210" s="25">
        <v>0.3</v>
      </c>
      <c r="J210" s="21">
        <v>0.01</v>
      </c>
      <c r="K210" s="21"/>
      <c r="L210" s="55"/>
      <c r="M210" s="74">
        <f t="shared" si="6"/>
        <v>1.98</v>
      </c>
    </row>
    <row r="211" spans="1:13" hidden="1">
      <c r="A211">
        <v>1</v>
      </c>
      <c r="B211" s="17">
        <v>2.1</v>
      </c>
      <c r="C211" s="21" t="s">
        <v>90</v>
      </c>
      <c r="D211" s="22"/>
      <c r="E211" s="31"/>
      <c r="F211" s="24"/>
      <c r="G211" s="73"/>
      <c r="H211" s="118"/>
      <c r="I211" s="25">
        <v>1.61</v>
      </c>
      <c r="J211" s="21">
        <v>0.49</v>
      </c>
      <c r="K211" s="21"/>
      <c r="L211" s="55"/>
      <c r="M211" s="74">
        <f t="shared" si="6"/>
        <v>2.1</v>
      </c>
    </row>
    <row r="212" spans="1:13" hidden="1">
      <c r="A212">
        <v>1</v>
      </c>
      <c r="B212" s="17">
        <v>1.47</v>
      </c>
      <c r="C212" s="21" t="s">
        <v>96</v>
      </c>
      <c r="D212" s="34"/>
      <c r="E212" s="36"/>
      <c r="F212" s="24"/>
      <c r="G212" s="73"/>
      <c r="H212" s="118">
        <v>0.57999999999999996</v>
      </c>
      <c r="I212" s="25">
        <v>7.0000000000000007E-2</v>
      </c>
      <c r="J212" s="21">
        <v>0.68</v>
      </c>
      <c r="K212" s="21">
        <v>0.01</v>
      </c>
      <c r="L212" s="55"/>
      <c r="M212" s="74">
        <f t="shared" si="6"/>
        <v>1.34</v>
      </c>
    </row>
    <row r="213" spans="1:13" hidden="1">
      <c r="A213">
        <v>1</v>
      </c>
      <c r="B213" s="17">
        <v>1.4500000000000002</v>
      </c>
      <c r="C213" s="21" t="s">
        <v>83</v>
      </c>
      <c r="D213" s="22"/>
      <c r="E213" s="23">
        <v>1.1200000000000001</v>
      </c>
      <c r="F213" s="24"/>
      <c r="G213" s="73"/>
      <c r="H213" s="118">
        <v>0.24</v>
      </c>
      <c r="I213" s="25">
        <v>0.08</v>
      </c>
      <c r="J213" s="26"/>
      <c r="K213" s="26"/>
      <c r="L213" s="55"/>
      <c r="M213" s="74">
        <f t="shared" si="6"/>
        <v>1.4400000000000002</v>
      </c>
    </row>
    <row r="214" spans="1:13" hidden="1">
      <c r="A214">
        <v>1</v>
      </c>
      <c r="B214" s="17">
        <v>1.35</v>
      </c>
      <c r="C214" s="27" t="s">
        <v>75</v>
      </c>
      <c r="D214" s="22"/>
      <c r="E214" s="23">
        <v>0.33</v>
      </c>
      <c r="F214" s="24">
        <v>0.67</v>
      </c>
      <c r="G214" s="73"/>
      <c r="H214" s="118">
        <v>0.05</v>
      </c>
      <c r="I214" s="25">
        <v>0.21</v>
      </c>
      <c r="J214" s="21">
        <v>0.01</v>
      </c>
      <c r="K214" s="21"/>
      <c r="L214" s="55"/>
      <c r="M214" s="74">
        <f t="shared" si="6"/>
        <v>1.27</v>
      </c>
    </row>
    <row r="215" spans="1:13" hidden="1">
      <c r="A215">
        <v>1</v>
      </c>
      <c r="B215" s="17">
        <v>1.1600000000000001</v>
      </c>
      <c r="C215" s="21" t="s">
        <v>47</v>
      </c>
      <c r="D215" s="22"/>
      <c r="E215" s="23"/>
      <c r="F215" s="24"/>
      <c r="G215" s="73"/>
      <c r="H215" s="118">
        <v>0.39</v>
      </c>
      <c r="I215" s="25">
        <v>0.04</v>
      </c>
      <c r="J215" s="21">
        <v>0.34</v>
      </c>
      <c r="K215" s="21"/>
      <c r="L215" s="55"/>
      <c r="M215" s="74">
        <f t="shared" si="6"/>
        <v>0.77</v>
      </c>
    </row>
    <row r="216" spans="1:13" hidden="1">
      <c r="A216">
        <v>1</v>
      </c>
      <c r="B216" s="17">
        <v>0.76</v>
      </c>
      <c r="C216" s="21" t="s">
        <v>91</v>
      </c>
      <c r="D216" s="22"/>
      <c r="E216" s="31"/>
      <c r="F216" s="24"/>
      <c r="G216" s="73"/>
      <c r="H216" s="118"/>
      <c r="I216" s="25"/>
      <c r="J216" s="21">
        <v>0.46</v>
      </c>
      <c r="K216" s="25">
        <v>0.3</v>
      </c>
      <c r="L216" s="55"/>
      <c r="M216" s="74">
        <f t="shared" si="6"/>
        <v>0.76</v>
      </c>
    </row>
    <row r="217" spans="1:13" hidden="1">
      <c r="A217">
        <v>1</v>
      </c>
      <c r="B217" s="17">
        <v>0.75</v>
      </c>
      <c r="C217" s="21" t="s">
        <v>102</v>
      </c>
      <c r="D217" s="32"/>
      <c r="E217" s="23"/>
      <c r="F217" s="40"/>
      <c r="G217" s="73"/>
      <c r="H217" s="120"/>
      <c r="I217" s="42">
        <v>0.66</v>
      </c>
      <c r="J217" s="21"/>
      <c r="K217" s="21">
        <v>0.09</v>
      </c>
      <c r="L217" s="55"/>
      <c r="M217" s="74">
        <f t="shared" si="6"/>
        <v>0.75</v>
      </c>
    </row>
    <row r="218" spans="1:13" hidden="1">
      <c r="A218">
        <v>1</v>
      </c>
      <c r="B218" s="17">
        <v>0.56999999999999995</v>
      </c>
      <c r="C218" s="21" t="s">
        <v>64</v>
      </c>
      <c r="D218" s="22"/>
      <c r="E218" s="23"/>
      <c r="F218" s="24"/>
      <c r="G218" s="73"/>
      <c r="H218" s="118"/>
      <c r="I218" s="25">
        <v>0.56999999999999995</v>
      </c>
      <c r="J218" s="21"/>
      <c r="K218" s="21"/>
      <c r="L218" s="55"/>
      <c r="M218" s="74">
        <f t="shared" si="6"/>
        <v>0.56999999999999995</v>
      </c>
    </row>
    <row r="219" spans="1:13" hidden="1">
      <c r="A219">
        <v>1</v>
      </c>
      <c r="B219" s="17">
        <v>0.53</v>
      </c>
      <c r="C219" s="21" t="s">
        <v>54</v>
      </c>
      <c r="D219" s="22"/>
      <c r="E219" s="23">
        <v>0.53</v>
      </c>
      <c r="F219" s="24"/>
      <c r="G219" s="73"/>
      <c r="H219" s="118"/>
      <c r="I219" s="25"/>
      <c r="J219" s="21"/>
      <c r="K219" s="21"/>
      <c r="L219" s="55"/>
      <c r="M219" s="74">
        <f t="shared" si="6"/>
        <v>0.53</v>
      </c>
    </row>
    <row r="220" spans="1:13" hidden="1">
      <c r="A220">
        <v>1</v>
      </c>
      <c r="B220" s="17">
        <v>0.44</v>
      </c>
      <c r="C220" s="21" t="s">
        <v>81</v>
      </c>
      <c r="D220" s="28"/>
      <c r="E220" s="29">
        <v>0.15</v>
      </c>
      <c r="F220" s="24"/>
      <c r="G220" s="73"/>
      <c r="H220" s="118">
        <v>0.23</v>
      </c>
      <c r="I220" s="25">
        <v>0.04</v>
      </c>
      <c r="J220" s="21"/>
      <c r="K220" s="21"/>
      <c r="L220" s="55"/>
      <c r="M220" s="74">
        <f t="shared" si="6"/>
        <v>0.42</v>
      </c>
    </row>
    <row r="221" spans="1:13" hidden="1">
      <c r="A221">
        <v>1</v>
      </c>
      <c r="B221" s="17">
        <v>0.36</v>
      </c>
      <c r="C221" s="21" t="s">
        <v>55</v>
      </c>
      <c r="D221" s="22"/>
      <c r="E221" s="23"/>
      <c r="F221" s="24"/>
      <c r="G221" s="73"/>
      <c r="H221" s="118">
        <v>0.24</v>
      </c>
      <c r="I221" s="25">
        <v>0.12</v>
      </c>
      <c r="J221" s="21"/>
      <c r="K221" s="21"/>
      <c r="L221" s="55"/>
      <c r="M221" s="74">
        <f t="shared" si="6"/>
        <v>0.36</v>
      </c>
    </row>
    <row r="222" spans="1:13" hidden="1">
      <c r="A222">
        <v>1</v>
      </c>
      <c r="B222" s="17">
        <v>0.26</v>
      </c>
      <c r="C222" s="21" t="s">
        <v>88</v>
      </c>
      <c r="D222" s="22"/>
      <c r="E222" s="31"/>
      <c r="F222" s="24"/>
      <c r="G222" s="73"/>
      <c r="H222" s="118">
        <v>0.2</v>
      </c>
      <c r="I222" s="25"/>
      <c r="J222" s="21"/>
      <c r="K222" s="21"/>
      <c r="L222" s="55"/>
      <c r="M222" s="74">
        <f t="shared" si="6"/>
        <v>0.2</v>
      </c>
    </row>
    <row r="223" spans="1:13" hidden="1">
      <c r="A223">
        <v>1</v>
      </c>
      <c r="B223" s="17">
        <v>0.24999999999999997</v>
      </c>
      <c r="C223" s="27" t="s">
        <v>79</v>
      </c>
      <c r="D223" s="22"/>
      <c r="E223" s="23"/>
      <c r="F223" s="24"/>
      <c r="G223" s="73"/>
      <c r="H223" s="118">
        <v>0.21</v>
      </c>
      <c r="I223" s="25">
        <v>0.02</v>
      </c>
      <c r="J223" s="21"/>
      <c r="K223" s="21"/>
      <c r="L223" s="55"/>
      <c r="M223" s="74">
        <f t="shared" si="6"/>
        <v>0.22999999999999998</v>
      </c>
    </row>
    <row r="224" spans="1:13" hidden="1">
      <c r="A224">
        <v>1</v>
      </c>
      <c r="B224" s="17">
        <v>0.18</v>
      </c>
      <c r="C224" s="21" t="s">
        <v>63</v>
      </c>
      <c r="D224" s="22"/>
      <c r="E224" s="23"/>
      <c r="F224" s="24"/>
      <c r="G224" s="73"/>
      <c r="H224" s="118">
        <v>0.11</v>
      </c>
      <c r="I224" s="25"/>
      <c r="J224" s="21">
        <v>0.05</v>
      </c>
      <c r="K224" s="21"/>
      <c r="L224" s="55"/>
      <c r="M224" s="74">
        <f t="shared" si="6"/>
        <v>0.16</v>
      </c>
    </row>
    <row r="225" spans="1:13" hidden="1">
      <c r="A225">
        <v>1</v>
      </c>
      <c r="B225" s="17">
        <v>0.17</v>
      </c>
      <c r="C225" s="21" t="s">
        <v>46</v>
      </c>
      <c r="D225" s="22"/>
      <c r="E225" s="23"/>
      <c r="F225" s="24"/>
      <c r="G225" s="73"/>
      <c r="H225" s="118">
        <v>7.0000000000000007E-2</v>
      </c>
      <c r="I225" s="25"/>
      <c r="J225" s="21"/>
      <c r="K225" s="21"/>
      <c r="L225" s="55"/>
      <c r="M225" s="74">
        <f t="shared" si="6"/>
        <v>7.0000000000000007E-2</v>
      </c>
    </row>
    <row r="226" spans="1:13" hidden="1">
      <c r="A226">
        <v>1</v>
      </c>
      <c r="B226" s="17">
        <v>0.05</v>
      </c>
      <c r="C226" s="21" t="s">
        <v>43</v>
      </c>
      <c r="D226" s="22"/>
      <c r="E226" s="23"/>
      <c r="F226" s="24"/>
      <c r="G226" s="73"/>
      <c r="H226" s="118"/>
      <c r="I226" s="21"/>
      <c r="J226" s="21">
        <v>0.01</v>
      </c>
      <c r="K226" s="21"/>
      <c r="L226" s="55"/>
      <c r="M226" s="74">
        <f t="shared" si="6"/>
        <v>0.01</v>
      </c>
    </row>
    <row r="227" spans="1:13" hidden="1">
      <c r="A227">
        <v>1</v>
      </c>
      <c r="B227" s="17">
        <v>0.04</v>
      </c>
      <c r="C227" s="27" t="s">
        <v>78</v>
      </c>
      <c r="D227" s="22"/>
      <c r="E227" s="23"/>
      <c r="F227" s="24"/>
      <c r="G227" s="73"/>
      <c r="H227" s="118">
        <v>0.04</v>
      </c>
      <c r="I227" s="25"/>
      <c r="J227" s="21"/>
      <c r="K227" s="21"/>
      <c r="L227" s="55"/>
      <c r="M227" s="74">
        <f t="shared" si="6"/>
        <v>0.04</v>
      </c>
    </row>
    <row r="228" spans="1:13" hidden="1">
      <c r="A228">
        <v>1</v>
      </c>
      <c r="B228" s="17">
        <v>0.02</v>
      </c>
      <c r="C228" s="21" t="s">
        <v>48</v>
      </c>
      <c r="D228" s="22"/>
      <c r="E228" s="23"/>
      <c r="F228" s="24"/>
      <c r="G228" s="73"/>
      <c r="H228" s="118"/>
      <c r="I228" s="25"/>
      <c r="J228" s="21"/>
      <c r="K228" s="21"/>
      <c r="L228" s="55">
        <v>0.02</v>
      </c>
      <c r="M228" s="74">
        <f t="shared" si="6"/>
        <v>0.02</v>
      </c>
    </row>
    <row r="229" spans="1:13" hidden="1">
      <c r="A229">
        <v>1</v>
      </c>
      <c r="B229" s="17">
        <v>0.02</v>
      </c>
      <c r="C229" s="21" t="s">
        <v>89</v>
      </c>
      <c r="D229" s="22"/>
      <c r="E229" s="31"/>
      <c r="F229" s="24"/>
      <c r="G229" s="73"/>
      <c r="H229" s="118"/>
      <c r="I229" s="25"/>
      <c r="J229" s="21">
        <v>0.02</v>
      </c>
      <c r="K229" s="21"/>
      <c r="L229" s="55"/>
      <c r="M229" s="74">
        <f t="shared" si="6"/>
        <v>0.02</v>
      </c>
    </row>
    <row r="230" spans="1:13" hidden="1">
      <c r="A230">
        <v>1</v>
      </c>
      <c r="B230" s="17">
        <v>0.01</v>
      </c>
      <c r="C230" s="21" t="s">
        <v>66</v>
      </c>
      <c r="D230" s="22"/>
      <c r="E230" s="23"/>
      <c r="F230" s="24"/>
      <c r="G230" s="73"/>
      <c r="H230" s="118"/>
      <c r="I230" s="25"/>
      <c r="J230" s="21">
        <v>0.01</v>
      </c>
      <c r="K230" s="21"/>
      <c r="L230" s="55"/>
      <c r="M230" s="74">
        <f t="shared" si="6"/>
        <v>0.01</v>
      </c>
    </row>
    <row r="231" spans="1:13" hidden="1">
      <c r="A231">
        <v>1</v>
      </c>
      <c r="B231" s="17">
        <v>0.01</v>
      </c>
      <c r="C231" s="21" t="s">
        <v>67</v>
      </c>
      <c r="D231" s="22"/>
      <c r="E231" s="23"/>
      <c r="F231" s="24"/>
      <c r="G231" s="73"/>
      <c r="H231" s="118"/>
      <c r="I231" s="25"/>
      <c r="J231" s="21">
        <v>0.01</v>
      </c>
      <c r="K231" s="21"/>
      <c r="L231" s="20"/>
      <c r="M231" s="74">
        <f t="shared" si="6"/>
        <v>0.01</v>
      </c>
    </row>
    <row r="232" spans="1:13" s="102" customFormat="1" hidden="1">
      <c r="A232" s="102">
        <f>+SUM(A177:A231)</f>
        <v>55</v>
      </c>
      <c r="B232" s="92"/>
      <c r="C232" s="94" t="s">
        <v>132</v>
      </c>
      <c r="D232" s="22">
        <f>+SUM(D177:D231)</f>
        <v>475.03</v>
      </c>
      <c r="E232" s="22">
        <f t="shared" ref="E232:L232" si="7">+SUM(E177:E231)</f>
        <v>169.14000000000004</v>
      </c>
      <c r="F232" s="22">
        <f t="shared" si="7"/>
        <v>301.55000000000013</v>
      </c>
      <c r="G232" s="22"/>
      <c r="H232" s="22">
        <f t="shared" si="7"/>
        <v>876.08000000000015</v>
      </c>
      <c r="I232" s="22">
        <f t="shared" si="7"/>
        <v>595.31000000000029</v>
      </c>
      <c r="J232" s="22">
        <f t="shared" si="7"/>
        <v>618.3399999999998</v>
      </c>
      <c r="K232" s="22">
        <f t="shared" si="7"/>
        <v>1096.3899999999999</v>
      </c>
      <c r="L232" s="22">
        <f t="shared" si="7"/>
        <v>220.72</v>
      </c>
      <c r="M232" s="74"/>
    </row>
    <row r="233" spans="1:13" s="102" customFormat="1" hidden="1">
      <c r="B233" s="92"/>
      <c r="C233" s="94"/>
      <c r="D233" s="22"/>
      <c r="E233" s="22"/>
      <c r="F233" s="98"/>
      <c r="G233" s="73"/>
      <c r="H233" s="94"/>
      <c r="I233" s="95"/>
      <c r="J233" s="94"/>
      <c r="K233" s="94"/>
      <c r="L233" s="94"/>
      <c r="M233" s="74"/>
    </row>
    <row r="234" spans="1:13">
      <c r="C234" s="80">
        <v>2010</v>
      </c>
      <c r="G234" s="121"/>
      <c r="L234" s="103"/>
    </row>
    <row r="235" spans="1:13">
      <c r="C235" s="104"/>
      <c r="G235" s="121"/>
    </row>
    <row r="236" spans="1:13">
      <c r="B236" s="94" t="s">
        <v>51</v>
      </c>
      <c r="C236" s="95">
        <v>281.17</v>
      </c>
      <c r="G236" s="123"/>
    </row>
    <row r="237" spans="1:13">
      <c r="B237" s="21" t="s">
        <v>84</v>
      </c>
      <c r="C237" s="25">
        <v>2197.1</v>
      </c>
      <c r="G237" s="123"/>
    </row>
    <row r="238" spans="1:13">
      <c r="B238" s="21" t="s">
        <v>69</v>
      </c>
      <c r="C238" s="25">
        <v>23.2</v>
      </c>
      <c r="G238" s="73"/>
    </row>
    <row r="239" spans="1:13">
      <c r="B239" s="21" t="s">
        <v>134</v>
      </c>
      <c r="C239" s="39">
        <v>2341.1499999999996</v>
      </c>
      <c r="G239" s="123"/>
    </row>
    <row r="240" spans="1:13">
      <c r="B240" s="21" t="s">
        <v>52</v>
      </c>
      <c r="C240" s="25">
        <v>520.64</v>
      </c>
      <c r="G240" s="73"/>
    </row>
    <row r="241" spans="2:10">
      <c r="B241" s="21" t="s">
        <v>82</v>
      </c>
      <c r="C241" s="25">
        <v>258.70999999999998</v>
      </c>
      <c r="G241" s="73"/>
    </row>
    <row r="242" spans="2:10">
      <c r="B242" s="27" t="s">
        <v>74</v>
      </c>
      <c r="C242" s="25">
        <v>262.91000000000003</v>
      </c>
      <c r="G242" s="73"/>
    </row>
    <row r="243" spans="2:10">
      <c r="B243" s="27" t="s">
        <v>135</v>
      </c>
      <c r="C243" s="22">
        <v>1328.8099999999993</v>
      </c>
      <c r="G243" s="22"/>
    </row>
    <row r="244" spans="2:10">
      <c r="C244" s="103"/>
      <c r="D244" s="103"/>
      <c r="E244" s="103"/>
      <c r="F244" s="103"/>
      <c r="G244" s="103"/>
      <c r="H244" s="103"/>
      <c r="I244" s="103"/>
      <c r="J244" s="103"/>
    </row>
    <row r="272" spans="3:3">
      <c r="C272" s="80">
        <v>2011</v>
      </c>
    </row>
    <row r="273" spans="2:3">
      <c r="C273" s="104"/>
    </row>
    <row r="274" spans="2:3">
      <c r="B274" s="94" t="s">
        <v>51</v>
      </c>
      <c r="C274" s="98">
        <v>1198.92</v>
      </c>
    </row>
    <row r="275" spans="2:3">
      <c r="B275" s="21" t="s">
        <v>84</v>
      </c>
      <c r="C275" s="21">
        <v>1280.93</v>
      </c>
    </row>
    <row r="276" spans="2:3">
      <c r="B276" s="21" t="s">
        <v>69</v>
      </c>
      <c r="C276" s="21">
        <v>226.23</v>
      </c>
    </row>
    <row r="277" spans="2:3">
      <c r="B277" s="21" t="s">
        <v>134</v>
      </c>
      <c r="C277" s="21">
        <v>1959.21</v>
      </c>
    </row>
    <row r="278" spans="2:3">
      <c r="B278" s="21" t="s">
        <v>52</v>
      </c>
      <c r="C278" s="21">
        <v>365.11</v>
      </c>
    </row>
    <row r="279" spans="2:3">
      <c r="B279" s="21" t="s">
        <v>82</v>
      </c>
      <c r="C279" s="21">
        <v>479.75</v>
      </c>
    </row>
    <row r="280" spans="2:3">
      <c r="B280" s="27" t="s">
        <v>74</v>
      </c>
      <c r="C280" s="21">
        <v>69.58</v>
      </c>
    </row>
    <row r="281" spans="2:3">
      <c r="B281" s="27" t="s">
        <v>135</v>
      </c>
      <c r="C281" s="22">
        <v>1234.3499999999999</v>
      </c>
    </row>
    <row r="306" spans="2:4">
      <c r="C306" s="80">
        <v>2012</v>
      </c>
      <c r="D306" s="71"/>
    </row>
    <row r="307" spans="2:4">
      <c r="C307" s="104"/>
      <c r="D307" s="105"/>
    </row>
    <row r="308" spans="2:4">
      <c r="B308" s="94" t="s">
        <v>51</v>
      </c>
      <c r="C308" s="98">
        <v>86.58</v>
      </c>
      <c r="D308" s="94"/>
    </row>
    <row r="309" spans="2:4">
      <c r="B309" s="21" t="s">
        <v>84</v>
      </c>
      <c r="C309" s="30">
        <v>1664.79</v>
      </c>
      <c r="D309" s="94"/>
    </row>
    <row r="310" spans="2:4">
      <c r="B310" s="21" t="s">
        <v>69</v>
      </c>
      <c r="C310" s="30">
        <v>287.25</v>
      </c>
      <c r="D310" s="94"/>
    </row>
    <row r="311" spans="2:4">
      <c r="B311" s="21" t="s">
        <v>134</v>
      </c>
      <c r="C311" s="24">
        <v>1739.34</v>
      </c>
      <c r="D311" s="94"/>
    </row>
    <row r="312" spans="2:4">
      <c r="B312" s="21" t="s">
        <v>52</v>
      </c>
      <c r="C312" s="30">
        <v>111.72</v>
      </c>
      <c r="D312" s="94"/>
    </row>
    <row r="313" spans="2:4">
      <c r="B313" s="21" t="s">
        <v>82</v>
      </c>
      <c r="C313" s="30">
        <v>219.95</v>
      </c>
      <c r="D313" s="94"/>
    </row>
    <row r="314" spans="2:4">
      <c r="B314" s="27" t="s">
        <v>74</v>
      </c>
      <c r="C314" s="30">
        <v>185.05</v>
      </c>
      <c r="D314" s="94"/>
    </row>
    <row r="315" spans="2:4">
      <c r="B315" s="27" t="s">
        <v>135</v>
      </c>
      <c r="C315" s="22">
        <v>1320.92</v>
      </c>
      <c r="D315" s="94"/>
    </row>
    <row r="316" spans="2:4">
      <c r="B316" s="73"/>
      <c r="C316" s="22"/>
      <c r="D316" s="94"/>
    </row>
    <row r="317" spans="2:4">
      <c r="B317" s="73"/>
      <c r="C317" s="22"/>
      <c r="D317" s="94"/>
    </row>
    <row r="318" spans="2:4">
      <c r="B318" s="73"/>
      <c r="C318" s="22"/>
      <c r="D318" s="94"/>
    </row>
    <row r="319" spans="2:4">
      <c r="B319" s="73"/>
      <c r="C319" s="22"/>
      <c r="D319" s="94"/>
    </row>
    <row r="320" spans="2:4">
      <c r="B320" s="73"/>
      <c r="C320" s="22"/>
      <c r="D320" s="94"/>
    </row>
    <row r="321" spans="2:4">
      <c r="B321" s="73"/>
      <c r="C321" s="22"/>
      <c r="D321" s="94"/>
    </row>
    <row r="322" spans="2:4">
      <c r="B322" s="73"/>
      <c r="C322" s="22"/>
      <c r="D322" s="94"/>
    </row>
    <row r="323" spans="2:4">
      <c r="B323" s="73"/>
      <c r="C323" s="22"/>
      <c r="D323" s="94"/>
    </row>
    <row r="324" spans="2:4">
      <c r="B324" s="73"/>
      <c r="C324" s="22"/>
      <c r="D324" s="94"/>
    </row>
    <row r="325" spans="2:4">
      <c r="B325" s="73"/>
      <c r="C325" s="22"/>
      <c r="D325" s="94"/>
    </row>
    <row r="326" spans="2:4">
      <c r="B326" s="73"/>
      <c r="C326" s="22"/>
      <c r="D326" s="94"/>
    </row>
    <row r="327" spans="2:4">
      <c r="B327" s="73"/>
      <c r="C327" s="22"/>
      <c r="D327" s="94"/>
    </row>
    <row r="328" spans="2:4">
      <c r="B328" s="73"/>
      <c r="C328" s="22"/>
      <c r="D328" s="94"/>
    </row>
    <row r="329" spans="2:4">
      <c r="B329" s="73"/>
      <c r="C329" s="22"/>
      <c r="D329" s="94"/>
    </row>
    <row r="330" spans="2:4">
      <c r="B330" s="73"/>
      <c r="C330" s="22"/>
      <c r="D330" s="94"/>
    </row>
    <row r="331" spans="2:4">
      <c r="B331" s="73"/>
      <c r="C331" s="22"/>
      <c r="D331" s="94"/>
    </row>
    <row r="335" spans="2:4">
      <c r="C335" s="82">
        <v>2013</v>
      </c>
    </row>
    <row r="336" spans="2:4">
      <c r="C336" s="105"/>
    </row>
    <row r="337" spans="2:3">
      <c r="B337" s="94" t="s">
        <v>51</v>
      </c>
      <c r="C337" s="94">
        <v>41.800000000000011</v>
      </c>
    </row>
    <row r="338" spans="2:3">
      <c r="B338" s="21" t="s">
        <v>84</v>
      </c>
      <c r="C338" s="83">
        <v>2066.96</v>
      </c>
    </row>
    <row r="339" spans="2:3">
      <c r="B339" s="21" t="s">
        <v>69</v>
      </c>
      <c r="C339" s="55">
        <v>11.129999999999999</v>
      </c>
    </row>
    <row r="340" spans="2:3">
      <c r="B340" s="21" t="s">
        <v>134</v>
      </c>
      <c r="C340" s="55">
        <v>362.46000000000004</v>
      </c>
    </row>
    <row r="341" spans="2:3">
      <c r="B341" s="21" t="s">
        <v>52</v>
      </c>
      <c r="C341" s="55">
        <v>79.739999999999995</v>
      </c>
    </row>
    <row r="342" spans="2:3">
      <c r="B342" s="21" t="s">
        <v>82</v>
      </c>
      <c r="C342" s="55">
        <v>407.61</v>
      </c>
    </row>
    <row r="343" spans="2:3">
      <c r="B343" s="27" t="s">
        <v>74</v>
      </c>
      <c r="C343" s="55">
        <v>58.82</v>
      </c>
    </row>
    <row r="344" spans="2:3">
      <c r="B344" s="27" t="s">
        <v>135</v>
      </c>
      <c r="C344" s="55">
        <v>338.67999999999995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N129"/>
  <sheetViews>
    <sheetView tabSelected="1" topLeftCell="C106" workbookViewId="0">
      <selection activeCell="I120" sqref="I120"/>
    </sheetView>
  </sheetViews>
  <sheetFormatPr baseColWidth="10" defaultRowHeight="15"/>
  <cols>
    <col min="1" max="1" width="6.42578125" customWidth="1"/>
    <col min="2" max="2" width="15.140625" customWidth="1"/>
  </cols>
  <sheetData>
    <row r="4" spans="2:14">
      <c r="D4" s="80">
        <v>2005</v>
      </c>
      <c r="E4" s="80">
        <v>2006</v>
      </c>
      <c r="F4" s="80">
        <v>2007</v>
      </c>
      <c r="G4" s="80">
        <v>2008</v>
      </c>
      <c r="H4" s="80">
        <v>2009</v>
      </c>
      <c r="I4" s="80">
        <v>2010</v>
      </c>
      <c r="J4" s="80">
        <v>2011</v>
      </c>
      <c r="K4" s="81">
        <v>2012</v>
      </c>
      <c r="L4" s="82">
        <v>2013</v>
      </c>
    </row>
    <row r="5" spans="2:14">
      <c r="B5" s="17">
        <v>23922.930000000004</v>
      </c>
      <c r="C5" s="21" t="s">
        <v>124</v>
      </c>
      <c r="D5" s="23">
        <v>2956.35</v>
      </c>
      <c r="E5" s="23">
        <v>390.08</v>
      </c>
      <c r="F5" s="24">
        <v>1120.26</v>
      </c>
      <c r="G5" s="21">
        <v>372.84</v>
      </c>
      <c r="H5" s="21">
        <v>47.44</v>
      </c>
      <c r="I5" s="21">
        <v>6466.39</v>
      </c>
      <c r="J5" s="25">
        <v>9043.7000000000007</v>
      </c>
      <c r="K5" s="25">
        <v>2042.88</v>
      </c>
      <c r="L5" s="83">
        <v>1482.99</v>
      </c>
      <c r="M5" s="74">
        <f>+SUM(D5:L5)</f>
        <v>23922.930000000004</v>
      </c>
    </row>
    <row r="6" spans="2:14">
      <c r="B6" s="17">
        <v>4908.58</v>
      </c>
      <c r="C6" s="21" t="s">
        <v>118</v>
      </c>
      <c r="D6" s="23">
        <v>136.29</v>
      </c>
      <c r="E6" s="23">
        <v>85.13</v>
      </c>
      <c r="F6" s="30">
        <v>87.24</v>
      </c>
      <c r="G6" s="21">
        <v>174.59</v>
      </c>
      <c r="H6" s="21">
        <v>220.97</v>
      </c>
      <c r="I6" s="21">
        <v>1242.83</v>
      </c>
      <c r="J6" s="25">
        <v>1536.45</v>
      </c>
      <c r="K6" s="25">
        <v>1056.3699999999999</v>
      </c>
      <c r="L6" s="55">
        <v>368.71</v>
      </c>
      <c r="M6" s="74">
        <f>+SUM(D6:L6)</f>
        <v>4908.58</v>
      </c>
    </row>
    <row r="7" spans="2:14">
      <c r="C7" t="s">
        <v>133</v>
      </c>
      <c r="D7">
        <v>204.92</v>
      </c>
      <c r="E7">
        <v>211.80000000000004</v>
      </c>
      <c r="F7">
        <v>231.14000000000001</v>
      </c>
      <c r="G7">
        <v>462.99</v>
      </c>
      <c r="H7">
        <v>567.64999999999986</v>
      </c>
      <c r="I7">
        <v>700.69999999999993</v>
      </c>
      <c r="J7">
        <v>541.93999999999994</v>
      </c>
      <c r="K7">
        <v>230.03</v>
      </c>
      <c r="L7">
        <v>179.34</v>
      </c>
    </row>
    <row r="13" spans="2:14">
      <c r="B13" s="92"/>
      <c r="C13" s="94"/>
      <c r="D13" s="22"/>
      <c r="E13" s="22"/>
      <c r="F13" s="94"/>
      <c r="G13" s="94"/>
      <c r="H13" s="94"/>
      <c r="I13" s="94"/>
      <c r="J13" s="95"/>
      <c r="K13" s="95"/>
      <c r="L13" s="94"/>
      <c r="M13" s="74"/>
      <c r="N13" s="102"/>
    </row>
    <row r="14" spans="2:14">
      <c r="B14" s="92"/>
      <c r="C14" s="94"/>
      <c r="D14" s="22"/>
      <c r="E14" s="22"/>
      <c r="F14" s="94"/>
      <c r="G14" s="94"/>
      <c r="H14" s="94"/>
      <c r="I14" s="94"/>
      <c r="J14" s="95"/>
      <c r="K14" s="95"/>
      <c r="L14" s="94"/>
      <c r="M14" s="74"/>
      <c r="N14" s="102"/>
    </row>
    <row r="15" spans="2:14">
      <c r="B15" s="92"/>
      <c r="C15" s="94"/>
      <c r="D15" s="22"/>
      <c r="E15" s="22"/>
      <c r="F15" s="94"/>
      <c r="G15" s="94"/>
      <c r="H15" s="94"/>
      <c r="I15" s="94"/>
      <c r="J15" s="95"/>
      <c r="K15" s="95"/>
      <c r="L15" s="94"/>
      <c r="M15" s="74"/>
      <c r="N15" s="102"/>
    </row>
    <row r="16" spans="2:14">
      <c r="B16" s="92"/>
      <c r="C16" s="94"/>
      <c r="D16" s="22"/>
      <c r="E16" s="22"/>
      <c r="F16" s="94"/>
      <c r="G16" s="94"/>
      <c r="H16" s="94"/>
      <c r="I16" s="94"/>
      <c r="J16" s="95"/>
      <c r="K16" s="95"/>
      <c r="L16" s="94"/>
      <c r="M16" s="74"/>
      <c r="N16" s="102"/>
    </row>
    <row r="17" spans="2:14">
      <c r="B17" s="92"/>
      <c r="C17" s="94"/>
      <c r="D17" s="22"/>
      <c r="E17" s="22"/>
      <c r="F17" s="94"/>
      <c r="G17" s="94"/>
      <c r="H17" s="94"/>
      <c r="I17" s="94"/>
      <c r="J17" s="95"/>
      <c r="K17" s="95"/>
      <c r="L17" s="94"/>
      <c r="M17" s="74"/>
      <c r="N17" s="102"/>
    </row>
    <row r="18" spans="2:14">
      <c r="B18" s="92"/>
      <c r="C18" s="94"/>
      <c r="D18" s="22"/>
      <c r="E18" s="22"/>
      <c r="F18" s="94"/>
      <c r="G18" s="94"/>
      <c r="H18" s="94"/>
      <c r="I18" s="94"/>
      <c r="J18" s="95"/>
      <c r="K18" s="95"/>
      <c r="L18" s="94"/>
      <c r="M18" s="74"/>
      <c r="N18" s="102"/>
    </row>
    <row r="19" spans="2:14">
      <c r="B19" s="92"/>
      <c r="C19" s="94"/>
      <c r="D19" s="22"/>
      <c r="E19" s="22"/>
      <c r="F19" s="94"/>
      <c r="G19" s="94"/>
      <c r="H19" s="94"/>
      <c r="I19" s="94"/>
      <c r="J19" s="95"/>
      <c r="K19" s="95"/>
      <c r="L19" s="94"/>
      <c r="M19" s="74"/>
      <c r="N19" s="102"/>
    </row>
    <row r="20" spans="2:14">
      <c r="B20" s="92"/>
      <c r="C20" s="94"/>
      <c r="D20" s="22"/>
      <c r="E20" s="22"/>
      <c r="F20" s="94"/>
      <c r="G20" s="94"/>
      <c r="H20" s="94"/>
      <c r="I20" s="94"/>
      <c r="J20" s="95"/>
      <c r="K20" s="95"/>
      <c r="L20" s="94"/>
      <c r="M20" s="74"/>
      <c r="N20" s="102"/>
    </row>
    <row r="21" spans="2:14">
      <c r="B21" s="92"/>
      <c r="C21" s="94"/>
      <c r="D21" s="22"/>
      <c r="E21" s="22"/>
      <c r="F21" s="94"/>
      <c r="G21" s="94"/>
      <c r="H21" s="94"/>
      <c r="I21" s="94"/>
      <c r="J21" s="95"/>
      <c r="K21" s="95"/>
      <c r="L21" s="94"/>
      <c r="M21" s="74"/>
      <c r="N21" s="102"/>
    </row>
    <row r="22" spans="2:14">
      <c r="B22" s="92"/>
      <c r="C22" s="94"/>
      <c r="D22" s="22"/>
      <c r="E22" s="22"/>
      <c r="F22" s="94"/>
      <c r="G22" s="94"/>
      <c r="H22" s="94"/>
      <c r="I22" s="94"/>
      <c r="J22" s="95"/>
      <c r="K22" s="95"/>
      <c r="L22" s="94"/>
      <c r="M22" s="74"/>
      <c r="N22" s="102"/>
    </row>
    <row r="23" spans="2:14">
      <c r="B23" s="92"/>
      <c r="C23" s="94"/>
      <c r="D23" s="22"/>
      <c r="E23" s="22"/>
      <c r="F23" s="94"/>
      <c r="G23" s="94"/>
      <c r="H23" s="94"/>
      <c r="I23" s="94"/>
      <c r="J23" s="95"/>
      <c r="K23" s="95"/>
      <c r="L23" s="94"/>
      <c r="M23" s="74"/>
      <c r="N23" s="102"/>
    </row>
    <row r="24" spans="2:14">
      <c r="B24" s="92"/>
      <c r="C24" s="94"/>
      <c r="D24" s="22"/>
      <c r="E24" s="22"/>
      <c r="F24" s="94"/>
      <c r="G24" s="94"/>
      <c r="H24" s="94"/>
      <c r="I24" s="94"/>
      <c r="J24" s="95"/>
      <c r="K24" s="95"/>
      <c r="L24" s="94"/>
      <c r="M24" s="74"/>
      <c r="N24" s="102"/>
    </row>
    <row r="25" spans="2:14">
      <c r="B25" s="92"/>
      <c r="C25" s="94"/>
      <c r="D25" s="22"/>
      <c r="E25" s="22"/>
      <c r="F25" s="94"/>
      <c r="G25" s="94"/>
      <c r="H25" s="94"/>
      <c r="I25" s="94"/>
      <c r="J25" s="95"/>
      <c r="K25" s="95"/>
      <c r="L25" s="94"/>
      <c r="M25" s="74"/>
      <c r="N25" s="102"/>
    </row>
    <row r="26" spans="2:14">
      <c r="B26" s="92"/>
      <c r="C26" s="94"/>
      <c r="D26" s="22"/>
      <c r="E26" s="22"/>
      <c r="F26" s="94"/>
      <c r="G26" s="94"/>
      <c r="H26" s="94"/>
      <c r="I26" s="94"/>
      <c r="J26" s="95"/>
      <c r="K26" s="95"/>
      <c r="L26" s="94"/>
      <c r="M26" s="74"/>
      <c r="N26" s="102"/>
    </row>
    <row r="27" spans="2:14">
      <c r="B27" s="92"/>
      <c r="C27" s="94"/>
      <c r="D27" s="22"/>
      <c r="E27" s="22"/>
      <c r="F27" s="94"/>
      <c r="G27" s="94"/>
      <c r="H27" s="94"/>
      <c r="I27" s="94"/>
      <c r="J27" s="95"/>
      <c r="K27" s="95"/>
      <c r="L27" s="94"/>
      <c r="M27" s="74"/>
      <c r="N27" s="102"/>
    </row>
    <row r="28" spans="2:14">
      <c r="B28" s="92"/>
      <c r="C28" s="94"/>
      <c r="D28" s="22"/>
      <c r="E28" s="22"/>
      <c r="F28" s="94"/>
      <c r="G28" s="94"/>
      <c r="H28" s="94"/>
      <c r="I28" s="94"/>
      <c r="J28" s="95"/>
      <c r="K28" s="95"/>
      <c r="L28" s="94"/>
      <c r="M28" s="74"/>
      <c r="N28" s="102"/>
    </row>
    <row r="29" spans="2:14">
      <c r="B29" s="92"/>
      <c r="C29" s="94"/>
      <c r="D29" s="22"/>
      <c r="E29" s="22"/>
      <c r="F29" s="94"/>
      <c r="G29" s="94"/>
      <c r="H29" s="94"/>
      <c r="I29" s="94"/>
      <c r="J29" s="95"/>
      <c r="K29" s="95"/>
      <c r="L29" s="94"/>
      <c r="M29" s="74"/>
      <c r="N29" s="102"/>
    </row>
    <row r="30" spans="2:14">
      <c r="B30" s="92"/>
      <c r="C30" s="94"/>
      <c r="D30" s="22"/>
      <c r="E30" s="22"/>
      <c r="F30" s="94"/>
      <c r="G30" s="94"/>
      <c r="H30" s="94"/>
      <c r="I30" s="94"/>
      <c r="J30" s="95"/>
      <c r="K30" s="95"/>
      <c r="L30" s="94"/>
      <c r="M30" s="74"/>
      <c r="N30" s="102"/>
    </row>
    <row r="31" spans="2:14">
      <c r="B31" s="92"/>
      <c r="C31" s="94"/>
      <c r="D31" s="22"/>
      <c r="E31" s="22"/>
      <c r="F31" s="94"/>
      <c r="G31" s="94"/>
      <c r="H31" s="94"/>
      <c r="I31" s="94"/>
      <c r="J31" s="95"/>
      <c r="K31" s="95"/>
      <c r="L31" s="94"/>
      <c r="M31" s="74"/>
      <c r="N31" s="102"/>
    </row>
    <row r="32" spans="2:14">
      <c r="B32" s="92"/>
      <c r="C32" s="94"/>
      <c r="D32" s="22"/>
      <c r="E32" s="22"/>
      <c r="F32" s="94"/>
      <c r="G32" s="94"/>
      <c r="H32" s="94"/>
      <c r="I32" s="94"/>
      <c r="J32" s="95"/>
      <c r="K32" s="95"/>
      <c r="L32" s="94"/>
      <c r="M32" s="74"/>
      <c r="N32" s="102"/>
    </row>
    <row r="33" spans="2:14">
      <c r="B33" s="92"/>
      <c r="C33" s="94"/>
      <c r="D33" s="22"/>
      <c r="E33" s="22"/>
      <c r="F33" s="94"/>
      <c r="G33" s="94"/>
      <c r="H33" s="94"/>
      <c r="I33" s="94"/>
      <c r="J33" s="95"/>
      <c r="K33" s="95"/>
      <c r="L33" s="94"/>
      <c r="M33" s="74"/>
      <c r="N33" s="102"/>
    </row>
    <row r="34" spans="2:14">
      <c r="B34" s="92"/>
      <c r="C34" s="94"/>
      <c r="D34" s="22"/>
      <c r="E34" s="22"/>
      <c r="F34" s="94"/>
      <c r="G34" s="94"/>
      <c r="H34" s="94"/>
      <c r="I34" s="94"/>
      <c r="J34" s="95"/>
      <c r="K34" s="95"/>
      <c r="L34" s="94"/>
      <c r="M34" s="74"/>
      <c r="N34" s="102"/>
    </row>
    <row r="35" spans="2:14">
      <c r="B35" s="92"/>
      <c r="C35" s="94"/>
      <c r="D35" s="22"/>
      <c r="E35" s="22"/>
      <c r="F35" s="94"/>
      <c r="G35" s="94"/>
      <c r="H35" s="94"/>
      <c r="I35" s="94"/>
      <c r="J35" s="95"/>
      <c r="K35" s="95"/>
      <c r="L35" s="94"/>
      <c r="M35" s="74"/>
      <c r="N35" s="102"/>
    </row>
    <row r="36" spans="2:14">
      <c r="B36" s="92"/>
      <c r="C36" s="94"/>
      <c r="D36" s="22"/>
      <c r="E36" s="22"/>
      <c r="F36" s="94"/>
      <c r="G36" s="94"/>
      <c r="H36" s="94"/>
      <c r="I36" s="94"/>
      <c r="J36" s="95"/>
      <c r="K36" s="95"/>
      <c r="L36" s="94"/>
      <c r="M36" s="74"/>
      <c r="N36" s="102"/>
    </row>
    <row r="37" spans="2:14">
      <c r="B37" s="92"/>
      <c r="C37" s="94"/>
      <c r="D37" s="22"/>
      <c r="E37" s="22"/>
      <c r="F37" s="94"/>
      <c r="G37" s="94"/>
      <c r="H37" s="94"/>
      <c r="I37" s="94"/>
      <c r="J37" s="95"/>
      <c r="K37" s="95"/>
      <c r="L37" s="94"/>
      <c r="M37" s="74"/>
      <c r="N37" s="102"/>
    </row>
    <row r="38" spans="2:14">
      <c r="B38" s="92"/>
      <c r="C38" s="94"/>
      <c r="D38" s="22"/>
      <c r="E38" s="22"/>
      <c r="F38" s="94"/>
      <c r="G38" s="94"/>
      <c r="H38" s="94"/>
      <c r="I38" s="94"/>
      <c r="J38" s="95"/>
      <c r="K38" s="95"/>
      <c r="L38" s="94"/>
      <c r="M38" s="74"/>
      <c r="N38" s="102"/>
    </row>
    <row r="39" spans="2:14">
      <c r="B39" s="92"/>
      <c r="C39" s="94"/>
      <c r="D39" s="22"/>
      <c r="E39" s="22"/>
      <c r="F39" s="94"/>
      <c r="G39" s="94"/>
      <c r="H39" s="94"/>
      <c r="I39" s="94"/>
      <c r="J39" s="95"/>
      <c r="K39" s="95"/>
      <c r="L39" s="94"/>
      <c r="M39" s="74"/>
      <c r="N39" s="102"/>
    </row>
    <row r="40" spans="2:14">
      <c r="B40" s="92"/>
      <c r="C40" s="94"/>
      <c r="D40" s="22"/>
      <c r="E40" s="22"/>
      <c r="F40" s="94"/>
      <c r="G40" s="94"/>
      <c r="H40" s="94"/>
      <c r="I40" s="94"/>
      <c r="J40" s="95"/>
      <c r="K40" s="95"/>
      <c r="L40" s="94"/>
      <c r="M40" s="74"/>
      <c r="N40" s="102"/>
    </row>
    <row r="41" spans="2:14">
      <c r="B41" s="92"/>
      <c r="C41" s="94"/>
      <c r="D41" s="22"/>
      <c r="E41" s="22"/>
      <c r="F41" s="94"/>
      <c r="G41" s="94"/>
      <c r="H41" s="94"/>
      <c r="I41" s="94"/>
      <c r="J41" s="95"/>
      <c r="K41" s="95"/>
      <c r="L41" s="94"/>
      <c r="M41" s="74"/>
      <c r="N41" s="102"/>
    </row>
    <row r="42" spans="2:14">
      <c r="B42" s="92"/>
      <c r="C42" s="94"/>
      <c r="D42" s="22"/>
      <c r="E42" s="22"/>
      <c r="F42" s="94"/>
      <c r="G42" s="94"/>
      <c r="H42" s="94"/>
      <c r="I42" s="94"/>
      <c r="J42" s="95"/>
      <c r="K42" s="95"/>
      <c r="L42" s="94"/>
      <c r="M42" s="74"/>
      <c r="N42" s="102"/>
    </row>
    <row r="43" spans="2:14">
      <c r="B43" s="92"/>
      <c r="C43" s="94"/>
      <c r="D43" s="22"/>
      <c r="E43" s="22"/>
      <c r="F43" s="94"/>
      <c r="G43" s="94"/>
      <c r="H43" s="94"/>
      <c r="I43" s="94"/>
      <c r="J43" s="95"/>
      <c r="K43" s="95"/>
      <c r="L43" s="94"/>
      <c r="M43" s="74"/>
      <c r="N43" s="102"/>
    </row>
    <row r="44" spans="2:14">
      <c r="B44" s="92"/>
      <c r="C44" s="94"/>
      <c r="D44" s="22"/>
      <c r="E44" s="22"/>
      <c r="F44" s="94"/>
      <c r="G44" s="94"/>
      <c r="H44" s="94"/>
      <c r="I44" s="94"/>
      <c r="J44" s="95"/>
      <c r="K44" s="95"/>
      <c r="L44" s="94"/>
      <c r="M44" s="74"/>
      <c r="N44" s="102"/>
    </row>
    <row r="45" spans="2:14">
      <c r="B45" s="92"/>
      <c r="C45" s="94"/>
      <c r="D45" s="22"/>
      <c r="E45" s="22"/>
      <c r="F45" s="94"/>
      <c r="G45" s="94"/>
      <c r="H45" s="94"/>
      <c r="I45" s="94"/>
      <c r="J45" s="95"/>
      <c r="K45" s="95"/>
      <c r="L45" s="94"/>
      <c r="M45" s="74"/>
      <c r="N45" s="102"/>
    </row>
    <row r="46" spans="2:14">
      <c r="B46" s="92"/>
      <c r="C46" s="94"/>
      <c r="D46" s="22"/>
      <c r="E46" s="22"/>
      <c r="F46" s="94"/>
      <c r="G46" s="94"/>
      <c r="H46" s="94"/>
      <c r="I46" s="94"/>
      <c r="J46" s="95"/>
      <c r="K46" s="95"/>
      <c r="L46" s="94"/>
      <c r="M46" s="74"/>
      <c r="N46" s="102"/>
    </row>
    <row r="47" spans="2:14">
      <c r="B47" s="92"/>
      <c r="C47" s="94"/>
      <c r="D47" s="22"/>
      <c r="E47" s="22"/>
      <c r="F47" s="94"/>
      <c r="G47" s="94"/>
      <c r="H47" s="94"/>
      <c r="I47" s="94"/>
      <c r="J47" s="95"/>
      <c r="K47" s="95"/>
      <c r="L47" s="94"/>
      <c r="M47" s="74"/>
      <c r="N47" s="102"/>
    </row>
    <row r="48" spans="2:14">
      <c r="B48" s="92"/>
      <c r="C48" s="94"/>
      <c r="D48" s="22"/>
      <c r="E48" s="22"/>
      <c r="F48" s="94"/>
      <c r="G48" s="94"/>
      <c r="H48" s="94"/>
      <c r="I48" s="94"/>
      <c r="J48" s="95"/>
      <c r="K48" s="95"/>
      <c r="L48" s="94"/>
      <c r="M48" s="74"/>
      <c r="N48" s="102"/>
    </row>
    <row r="49" spans="2:14">
      <c r="B49" s="92"/>
      <c r="C49" s="94"/>
      <c r="D49" s="22"/>
      <c r="E49" s="22"/>
      <c r="F49" s="94"/>
      <c r="G49" s="94"/>
      <c r="H49" s="94"/>
      <c r="I49" s="94"/>
      <c r="J49" s="95"/>
      <c r="K49" s="95"/>
      <c r="L49" s="94"/>
      <c r="M49" s="74"/>
      <c r="N49" s="102"/>
    </row>
    <row r="50" spans="2:14">
      <c r="B50" s="92"/>
      <c r="C50" s="94"/>
      <c r="D50" s="22"/>
      <c r="E50" s="22"/>
      <c r="F50" s="94"/>
      <c r="G50" s="94"/>
      <c r="H50" s="94"/>
      <c r="I50" s="94"/>
      <c r="J50" s="95"/>
      <c r="K50" s="95"/>
      <c r="L50" s="94"/>
      <c r="M50" s="74"/>
      <c r="N50" s="102"/>
    </row>
    <row r="51" spans="2:14">
      <c r="B51" s="92"/>
      <c r="C51" s="94"/>
      <c r="D51" s="22"/>
      <c r="E51" s="22"/>
      <c r="F51" s="94"/>
      <c r="G51" s="94"/>
      <c r="H51" s="94"/>
      <c r="I51" s="94"/>
      <c r="J51" s="95"/>
      <c r="K51" s="95"/>
      <c r="L51" s="94"/>
      <c r="M51" s="74"/>
      <c r="N51" s="102"/>
    </row>
    <row r="52" spans="2:14">
      <c r="B52" s="92"/>
      <c r="C52" s="94"/>
      <c r="D52" s="22"/>
      <c r="E52" s="22"/>
      <c r="F52" s="94"/>
      <c r="G52" s="94"/>
      <c r="H52" s="94"/>
      <c r="I52" s="94"/>
      <c r="J52" s="95"/>
      <c r="K52" s="95"/>
      <c r="L52" s="94"/>
      <c r="M52" s="74"/>
      <c r="N52" s="102"/>
    </row>
    <row r="53" spans="2:14">
      <c r="B53" s="92"/>
      <c r="C53" s="94"/>
      <c r="D53" s="22"/>
      <c r="E53" s="22"/>
      <c r="F53" s="94"/>
      <c r="G53" s="94"/>
      <c r="H53" s="94"/>
      <c r="I53" s="94"/>
      <c r="J53" s="95"/>
      <c r="K53" s="95"/>
      <c r="L53" s="94"/>
      <c r="M53" s="74"/>
      <c r="N53" s="102"/>
    </row>
    <row r="54" spans="2:14">
      <c r="B54" s="92"/>
      <c r="C54" s="94"/>
      <c r="D54" s="22"/>
      <c r="E54" s="22"/>
      <c r="F54" s="94"/>
      <c r="G54" s="94"/>
      <c r="H54" s="94"/>
      <c r="I54" s="94"/>
      <c r="J54" s="95"/>
      <c r="K54" s="95"/>
      <c r="L54" s="94"/>
      <c r="M54" s="74"/>
      <c r="N54" s="102"/>
    </row>
    <row r="61" spans="2:14">
      <c r="D61" s="80">
        <v>2010</v>
      </c>
    </row>
    <row r="62" spans="2:14">
      <c r="C62" s="21" t="s">
        <v>124</v>
      </c>
      <c r="D62" s="21">
        <v>6466.39</v>
      </c>
    </row>
    <row r="63" spans="2:14">
      <c r="C63" s="21" t="s">
        <v>118</v>
      </c>
      <c r="D63" s="21">
        <v>1242.83</v>
      </c>
    </row>
    <row r="64" spans="2:14">
      <c r="C64" t="s">
        <v>133</v>
      </c>
      <c r="D64">
        <v>700.69999999999993</v>
      </c>
    </row>
    <row r="77" spans="3:6">
      <c r="D77" s="80">
        <v>2011</v>
      </c>
      <c r="E77" s="81">
        <v>2012</v>
      </c>
      <c r="F77" s="82">
        <v>2013</v>
      </c>
    </row>
    <row r="78" spans="3:6">
      <c r="C78" s="21" t="s">
        <v>124</v>
      </c>
      <c r="D78" s="25">
        <v>9043.7000000000007</v>
      </c>
      <c r="E78" s="25">
        <v>2042.88</v>
      </c>
      <c r="F78" s="83">
        <v>1482.99</v>
      </c>
    </row>
    <row r="79" spans="3:6">
      <c r="C79" s="21" t="s">
        <v>118</v>
      </c>
      <c r="D79" s="25">
        <v>1536.45</v>
      </c>
      <c r="E79" s="25">
        <v>1056.3699999999999</v>
      </c>
      <c r="F79" s="55">
        <v>368.71</v>
      </c>
    </row>
    <row r="80" spans="3:6">
      <c r="C80" t="s">
        <v>133</v>
      </c>
      <c r="D80">
        <v>541.93999999999994</v>
      </c>
      <c r="E80">
        <v>230.03</v>
      </c>
      <c r="F80">
        <v>179.34</v>
      </c>
    </row>
    <row r="101" spans="3:4">
      <c r="D101" s="81">
        <v>2012</v>
      </c>
    </row>
    <row r="102" spans="3:4">
      <c r="C102" s="21" t="s">
        <v>124</v>
      </c>
      <c r="D102" s="25">
        <v>2042.88</v>
      </c>
    </row>
    <row r="103" spans="3:4">
      <c r="C103" s="21" t="s">
        <v>118</v>
      </c>
      <c r="D103" s="25">
        <v>1056.3699999999999</v>
      </c>
    </row>
    <row r="104" spans="3:4">
      <c r="C104" t="s">
        <v>133</v>
      </c>
      <c r="D104">
        <v>230.03</v>
      </c>
    </row>
    <row r="126" spans="3:4">
      <c r="D126" s="82">
        <v>2013</v>
      </c>
    </row>
    <row r="127" spans="3:4">
      <c r="C127" s="21" t="s">
        <v>124</v>
      </c>
      <c r="D127" s="83">
        <v>1482.99</v>
      </c>
    </row>
    <row r="128" spans="3:4">
      <c r="C128" s="21" t="s">
        <v>118</v>
      </c>
      <c r="D128" s="55">
        <v>368.71</v>
      </c>
    </row>
    <row r="129" spans="3:4">
      <c r="C129" t="s">
        <v>133</v>
      </c>
      <c r="D129">
        <v>179.34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J14" sqref="J14"/>
    </sheetView>
  </sheetViews>
  <sheetFormatPr baseColWidth="10" defaultRowHeight="15"/>
  <cols>
    <col min="1" max="1" width="27.42578125" customWidth="1"/>
  </cols>
  <sheetData>
    <row r="2" spans="1:10">
      <c r="B2" s="50">
        <v>2005</v>
      </c>
      <c r="C2" s="50">
        <v>2006</v>
      </c>
      <c r="D2" s="50">
        <v>2007</v>
      </c>
      <c r="E2" s="50">
        <v>2008</v>
      </c>
      <c r="F2" s="50">
        <v>2009</v>
      </c>
      <c r="G2" s="50">
        <v>2010</v>
      </c>
      <c r="H2" s="50">
        <v>2011</v>
      </c>
      <c r="I2" s="51">
        <v>2012</v>
      </c>
      <c r="J2" s="104">
        <v>2013</v>
      </c>
    </row>
    <row r="3" spans="1:10">
      <c r="A3" t="s">
        <v>129</v>
      </c>
      <c r="B3" s="2">
        <v>9735.6100000000024</v>
      </c>
      <c r="C3" s="2">
        <v>16467.07</v>
      </c>
      <c r="D3" s="2">
        <v>16862.709999999995</v>
      </c>
      <c r="E3" s="2">
        <v>13462.830000000002</v>
      </c>
      <c r="F3" s="2">
        <v>15376.62</v>
      </c>
      <c r="G3" s="2">
        <v>7213.6899999999987</v>
      </c>
      <c r="H3" s="2">
        <v>6814.079999999999</v>
      </c>
      <c r="I3" s="2">
        <v>5615.6</v>
      </c>
      <c r="J3" s="127">
        <f>+Hoja2!S5</f>
        <v>3570.24</v>
      </c>
    </row>
    <row r="4" spans="1:10">
      <c r="A4" t="s">
        <v>130</v>
      </c>
      <c r="B4" s="2">
        <v>3297.56</v>
      </c>
      <c r="C4" s="2">
        <v>687.01</v>
      </c>
      <c r="D4" s="2">
        <v>1438.64</v>
      </c>
      <c r="E4" s="2">
        <v>1010.42</v>
      </c>
      <c r="F4" s="2">
        <v>836.05999999999983</v>
      </c>
      <c r="G4" s="2">
        <v>8409.9200000000019</v>
      </c>
      <c r="H4" s="2">
        <v>11122.09</v>
      </c>
      <c r="I4" s="2">
        <v>3329.28</v>
      </c>
      <c r="J4" s="127">
        <f>+Hoja2!S76</f>
        <v>1689.63</v>
      </c>
    </row>
    <row r="22" spans="1:9">
      <c r="B22" s="50">
        <v>2005</v>
      </c>
      <c r="C22" s="50">
        <v>2006</v>
      </c>
      <c r="D22" s="50">
        <v>2007</v>
      </c>
      <c r="E22" s="50">
        <v>2008</v>
      </c>
      <c r="F22" s="50">
        <v>2009</v>
      </c>
      <c r="G22" s="50">
        <v>2010</v>
      </c>
      <c r="H22" s="50">
        <v>2011</v>
      </c>
      <c r="I22" s="51">
        <v>2012</v>
      </c>
    </row>
    <row r="23" spans="1:9" ht="30">
      <c r="A23" s="9" t="s">
        <v>131</v>
      </c>
      <c r="B23" s="2">
        <f>+B4+B3</f>
        <v>13033.170000000002</v>
      </c>
      <c r="C23" s="2">
        <f t="shared" ref="C23:I23" si="0">+C4+C3</f>
        <v>17154.079999999998</v>
      </c>
      <c r="D23" s="2">
        <f t="shared" si="0"/>
        <v>18301.349999999995</v>
      </c>
      <c r="E23" s="2">
        <f t="shared" si="0"/>
        <v>14473.250000000002</v>
      </c>
      <c r="F23" s="2">
        <f t="shared" si="0"/>
        <v>16212.68</v>
      </c>
      <c r="G23" s="2">
        <f t="shared" si="0"/>
        <v>15623.61</v>
      </c>
      <c r="H23" s="2">
        <f t="shared" si="0"/>
        <v>17936.169999999998</v>
      </c>
      <c r="I23" s="2">
        <f t="shared" si="0"/>
        <v>8944.880000000001</v>
      </c>
    </row>
    <row r="25" spans="1:9">
      <c r="B25" s="2"/>
      <c r="C25" s="2"/>
      <c r="D25" s="2"/>
      <c r="E25" s="2"/>
      <c r="F25" s="2"/>
      <c r="G25" s="2"/>
      <c r="H25" s="2"/>
      <c r="I2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peces</vt:lpstr>
      <vt:lpstr>mariscos </vt:lpstr>
      <vt:lpstr>cuadros totales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jose</cp:lastModifiedBy>
  <dcterms:created xsi:type="dcterms:W3CDTF">2013-09-16T21:15:56Z</dcterms:created>
  <dcterms:modified xsi:type="dcterms:W3CDTF">2013-09-19T01:36:48Z</dcterms:modified>
</cp:coreProperties>
</file>